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FBA" sheetId="1" r:id="rId1"/>
    <sheet name="VRA" sheetId="2" r:id="rId2"/>
    <sheet name="PSA" sheetId="3" r:id="rId3"/>
    <sheet name="GTPA" sheetId="4" r:id="rId4"/>
    <sheet name="Atsargos" sheetId="5" r:id="rId5"/>
    <sheet name="Atsargų vertė" sheetId="6" r:id="rId6"/>
    <sheet name="Fin.sumų likuč." sheetId="7" r:id="rId7"/>
    <sheet name="Fin.sumos" sheetId="8" r:id="rId8"/>
    <sheet name="Gautinos sumos" sheetId="9" r:id="rId9"/>
    <sheet name="Ilg.turtas" sheetId="10" r:id="rId10"/>
    <sheet name="Inf.apie pinigus" sheetId="11" r:id="rId11"/>
    <sheet name="Išankst.apm." sheetId="12" r:id="rId12"/>
    <sheet name="Kitos pajamos" sheetId="13" r:id="rId13"/>
    <sheet name="Mokėtinos sumos" sheetId="14" r:id="rId14"/>
    <sheet name="Nemater.turtas" sheetId="15" r:id="rId15"/>
    <sheet name="Segmentai" sheetId="16" r:id="rId16"/>
  </sheets>
  <definedNames>
    <definedName name="_xlnm.Print_Titles" localSheetId="0">'FBA'!$19:$19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comments10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rFont val="Tahoma"/>
            <family val="2"/>
          </rPr>
          <t>#12_1_F12#</t>
        </r>
        <r>
          <rPr>
            <sz val="9"/>
            <rFont val="Tahoma"/>
            <family val="0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#12_1_G12#</t>
        </r>
        <r>
          <rPr>
            <sz val="9"/>
            <rFont val="Tahoma"/>
            <family val="0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>#12_1_H12#</t>
        </r>
        <r>
          <rPr>
            <sz val="9"/>
            <rFont val="Tahoma"/>
            <family val="0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#12_1_I12#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>#12_1_J12#</t>
        </r>
        <r>
          <rPr>
            <sz val="9"/>
            <rFont val="Tahoma"/>
            <family val="0"/>
          </rPr>
          <t xml:space="preserve">
</t>
        </r>
      </text>
    </comment>
    <comment ref="J12" authorId="0">
      <text>
        <r>
          <rPr>
            <sz val="9"/>
            <rFont val="Tahoma"/>
            <family val="2"/>
          </rPr>
          <t>#12_1_K12#</t>
        </r>
        <r>
          <rPr>
            <sz val="9"/>
            <rFont val="Tahoma"/>
            <family val="0"/>
          </rPr>
          <t xml:space="preserve">
</t>
        </r>
      </text>
    </comment>
    <comment ref="K12" authorId="0">
      <text>
        <r>
          <rPr>
            <sz val="9"/>
            <rFont val="Tahoma"/>
            <family val="2"/>
          </rPr>
          <t>#12_1_L12#</t>
        </r>
        <r>
          <rPr>
            <sz val="9"/>
            <rFont val="Tahoma"/>
            <family val="0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#12_1_M12#</t>
        </r>
        <r>
          <rPr>
            <sz val="9"/>
            <rFont val="Tahoma"/>
            <family val="0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#12_1_N12#</t>
        </r>
        <r>
          <rPr>
            <sz val="9"/>
            <rFont val="Tahoma"/>
            <family val="0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#12_1_O12#</t>
        </r>
        <r>
          <rPr>
            <sz val="9"/>
            <rFont val="Tahoma"/>
            <family val="0"/>
          </rPr>
          <t xml:space="preserve">
</t>
        </r>
      </text>
    </comment>
    <comment ref="O12" authorId="0">
      <text>
        <r>
          <rPr>
            <sz val="9"/>
            <rFont val="Tahoma"/>
            <family val="2"/>
          </rPr>
          <t>#12_1_P12#</t>
        </r>
        <r>
          <rPr>
            <sz val="9"/>
            <rFont val="Tahoma"/>
            <family val="0"/>
          </rPr>
          <t xml:space="preserve">
</t>
        </r>
      </text>
    </comment>
    <comment ref="P12" authorId="0">
      <text>
        <r>
          <rPr>
            <sz val="9"/>
            <rFont val="Tahoma"/>
            <family val="2"/>
          </rPr>
          <t>#12_1_Q12#</t>
        </r>
        <r>
          <rPr>
            <sz val="9"/>
            <rFont val="Tahoma"/>
            <family val="0"/>
          </rPr>
          <t xml:space="preserve">
</t>
        </r>
      </text>
    </comment>
    <comment ref="Q12" authorId="0">
      <text>
        <r>
          <rPr>
            <sz val="9"/>
            <rFont val="Tahoma"/>
            <family val="2"/>
          </rPr>
          <t>#12_1_R12#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#12_1_F14#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#12_1_G14#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#12_1_H14#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#12_1_I14#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#12_1_J14#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#12_1_K14#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#12_1_L14#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#12_1_M14#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#12_1_N14#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#12_1_O14#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O14" authorId="0">
      <text>
        <r>
          <rPr>
            <sz val="9"/>
            <rFont val="Tahoma"/>
            <family val="2"/>
          </rPr>
          <t>#12_1_P14#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P14" authorId="0">
      <text>
        <r>
          <rPr>
            <sz val="9"/>
            <rFont val="Tahoma"/>
            <family val="2"/>
          </rPr>
          <t>#12_1_Q14#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Q14" authorId="0">
      <text>
        <r>
          <rPr>
            <sz val="9"/>
            <rFont val="Tahoma"/>
            <family val="2"/>
          </rPr>
          <t>#12_1_R14#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#12_1_F15#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#12_1_G15#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#12_1_H15#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#12_1_I15#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#12_1_J15#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#12_1_K15#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#12_1_L15#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#12_1_M15#</t>
        </r>
        <r>
          <rPr>
            <sz val="9"/>
            <rFont val="Tahoma"/>
            <family val="0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#12_1_N15#</t>
        </r>
        <r>
          <rPr>
            <sz val="9"/>
            <rFont val="Tahoma"/>
            <family val="0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#12_1_O15#</t>
        </r>
        <r>
          <rPr>
            <sz val="9"/>
            <rFont val="Tahoma"/>
            <family val="0"/>
          </rPr>
          <t xml:space="preserve">
</t>
        </r>
      </text>
    </comment>
    <comment ref="O15" authorId="0">
      <text>
        <r>
          <rPr>
            <sz val="9"/>
            <rFont val="Tahoma"/>
            <family val="2"/>
          </rPr>
          <t>#12_1_P15#</t>
        </r>
        <r>
          <rPr>
            <sz val="9"/>
            <rFont val="Tahoma"/>
            <family val="0"/>
          </rPr>
          <t xml:space="preserve">
</t>
        </r>
      </text>
    </comment>
    <comment ref="P15" authorId="0">
      <text>
        <r>
          <rPr>
            <sz val="9"/>
            <rFont val="Tahoma"/>
            <family val="2"/>
          </rPr>
          <t>#12_1_Q15#</t>
        </r>
        <r>
          <rPr>
            <sz val="9"/>
            <rFont val="Tahoma"/>
            <family val="0"/>
          </rPr>
          <t xml:space="preserve">
</t>
        </r>
      </text>
    </comment>
    <comment ref="Q15" authorId="0">
      <text>
        <r>
          <rPr>
            <sz val="9"/>
            <rFont val="Tahoma"/>
            <family val="2"/>
          </rPr>
          <t>#12_1_R15#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#-12_1_F17#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#-12_1_G17#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#-12_1_H17#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#-12_1_I17#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#-12_1_J17#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#-12_1_K17#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#-12_1_L17#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#-12_1_M17#</t>
        </r>
        <r>
          <rPr>
            <sz val="9"/>
            <rFont val="Tahoma"/>
            <family val="0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#-12_1_N17#</t>
        </r>
        <r>
          <rPr>
            <sz val="9"/>
            <rFont val="Tahoma"/>
            <family val="0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#-12_1_O17#</t>
        </r>
        <r>
          <rPr>
            <sz val="9"/>
            <rFont val="Tahoma"/>
            <family val="0"/>
          </rPr>
          <t xml:space="preserve">
</t>
        </r>
      </text>
    </comment>
    <comment ref="O17" authorId="0">
      <text>
        <r>
          <rPr>
            <sz val="9"/>
            <rFont val="Tahoma"/>
            <family val="2"/>
          </rPr>
          <t>#-12_1_P17#</t>
        </r>
        <r>
          <rPr>
            <sz val="9"/>
            <rFont val="Tahoma"/>
            <family val="0"/>
          </rPr>
          <t xml:space="preserve">
</t>
        </r>
      </text>
    </comment>
    <comment ref="P17" authorId="0">
      <text>
        <r>
          <rPr>
            <sz val="9"/>
            <rFont val="Tahoma"/>
            <family val="2"/>
          </rPr>
          <t>#-12_1_Q17#</t>
        </r>
        <r>
          <rPr>
            <sz val="9"/>
            <rFont val="Tahoma"/>
            <family val="0"/>
          </rPr>
          <t xml:space="preserve">
</t>
        </r>
      </text>
    </comment>
    <comment ref="Q17" authorId="0">
      <text>
        <r>
          <rPr>
            <sz val="9"/>
            <rFont val="Tahoma"/>
            <family val="2"/>
          </rPr>
          <t>#-12_1_R17#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#-12_1_F18#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#-12_1_G18#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#-12_1_H18#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#-12_1_I18#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#-12_1_J18#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#-12_1_K18#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#-12_1_L18#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#-12_1_M18#</t>
        </r>
        <r>
          <rPr>
            <sz val="9"/>
            <rFont val="Tahoma"/>
            <family val="0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#-12_1_N18#</t>
        </r>
        <r>
          <rPr>
            <sz val="9"/>
            <rFont val="Tahoma"/>
            <family val="0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#-12_1_O18#</t>
        </r>
        <r>
          <rPr>
            <sz val="9"/>
            <rFont val="Tahoma"/>
            <family val="0"/>
          </rPr>
          <t xml:space="preserve">
</t>
        </r>
      </text>
    </comment>
    <comment ref="O18" authorId="0">
      <text>
        <r>
          <rPr>
            <sz val="9"/>
            <rFont val="Tahoma"/>
            <family val="2"/>
          </rPr>
          <t>#-12_1_P18#</t>
        </r>
        <r>
          <rPr>
            <sz val="9"/>
            <rFont val="Tahoma"/>
            <family val="0"/>
          </rPr>
          <t xml:space="preserve">
</t>
        </r>
      </text>
    </comment>
    <comment ref="P18" authorId="0">
      <text>
        <r>
          <rPr>
            <sz val="9"/>
            <rFont val="Tahoma"/>
            <family val="2"/>
          </rPr>
          <t>#-12_1_Q18#</t>
        </r>
        <r>
          <rPr>
            <sz val="9"/>
            <rFont val="Tahoma"/>
            <family val="0"/>
          </rPr>
          <t xml:space="preserve">
</t>
        </r>
      </text>
    </comment>
    <comment ref="Q18" authorId="0">
      <text>
        <r>
          <rPr>
            <sz val="9"/>
            <rFont val="Tahoma"/>
            <family val="2"/>
          </rPr>
          <t>#-12_1_R18#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>#-12_1_F19#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sz val="9"/>
            <rFont val="Tahoma"/>
            <family val="2"/>
          </rPr>
          <t>#-12_1_G19#</t>
        </r>
        <r>
          <rPr>
            <sz val="9"/>
            <rFont val="Tahoma"/>
            <family val="0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#-12_1_H19#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sz val="9"/>
            <rFont val="Tahoma"/>
            <family val="2"/>
          </rPr>
          <t>#-12_1_I19#</t>
        </r>
        <r>
          <rPr>
            <sz val="9"/>
            <rFont val="Tahoma"/>
            <family val="0"/>
          </rPr>
          <t xml:space="preserve">
</t>
        </r>
      </text>
    </comment>
    <comment ref="I19" authorId="0">
      <text>
        <r>
          <rPr>
            <sz val="9"/>
            <rFont val="Tahoma"/>
            <family val="2"/>
          </rPr>
          <t>#-12_1_J19#</t>
        </r>
        <r>
          <rPr>
            <sz val="9"/>
            <rFont val="Tahoma"/>
            <family val="0"/>
          </rPr>
          <t xml:space="preserve">
</t>
        </r>
      </text>
    </comment>
    <comment ref="J19" authorId="0">
      <text>
        <r>
          <rPr>
            <sz val="9"/>
            <rFont val="Tahoma"/>
            <family val="2"/>
          </rPr>
          <t>#-12_1_K19#</t>
        </r>
        <r>
          <rPr>
            <sz val="9"/>
            <rFont val="Tahoma"/>
            <family val="0"/>
          </rPr>
          <t xml:space="preserve">
</t>
        </r>
      </text>
    </comment>
    <comment ref="K19" authorId="0">
      <text>
        <r>
          <rPr>
            <sz val="9"/>
            <rFont val="Tahoma"/>
            <family val="2"/>
          </rPr>
          <t>#-12_1_L19#</t>
        </r>
        <r>
          <rPr>
            <sz val="9"/>
            <rFont val="Tahoma"/>
            <family val="0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#-12_1_M19#</t>
        </r>
        <r>
          <rPr>
            <sz val="9"/>
            <rFont val="Tahoma"/>
            <family val="0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#-12_1_N19#</t>
        </r>
        <r>
          <rPr>
            <sz val="9"/>
            <rFont val="Tahoma"/>
            <family val="0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#-12_1_O19#</t>
        </r>
        <r>
          <rPr>
            <sz val="9"/>
            <rFont val="Tahoma"/>
            <family val="0"/>
          </rPr>
          <t xml:space="preserve">
</t>
        </r>
      </text>
    </comment>
    <comment ref="O19" authorId="0">
      <text>
        <r>
          <rPr>
            <sz val="9"/>
            <rFont val="Tahoma"/>
            <family val="2"/>
          </rPr>
          <t>#-12_1_P19#</t>
        </r>
        <r>
          <rPr>
            <sz val="9"/>
            <rFont val="Tahoma"/>
            <family val="0"/>
          </rPr>
          <t xml:space="preserve">
</t>
        </r>
      </text>
    </comment>
    <comment ref="P19" authorId="0">
      <text>
        <r>
          <rPr>
            <sz val="9"/>
            <rFont val="Tahoma"/>
            <family val="2"/>
          </rPr>
          <t>#-12_1_Q19#</t>
        </r>
        <r>
          <rPr>
            <sz val="9"/>
            <rFont val="Tahoma"/>
            <family val="0"/>
          </rPr>
          <t xml:space="preserve">
</t>
        </r>
      </text>
    </comment>
    <comment ref="Q19" authorId="0">
      <text>
        <r>
          <rPr>
            <sz val="9"/>
            <rFont val="Tahoma"/>
            <family val="2"/>
          </rPr>
          <t>#-12_1_R19#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#12_1_F20#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#12_1_G20#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#12_1_H20#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#12_1_I20#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#12_1_J20#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#12_1_K20#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#12_1_L20#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#12_1_M20#</t>
        </r>
        <r>
          <rPr>
            <sz val="9"/>
            <rFont val="Tahoma"/>
            <family val="0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#12_1_N20#</t>
        </r>
        <r>
          <rPr>
            <sz val="9"/>
            <rFont val="Tahoma"/>
            <family val="0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#12_1_O20#</t>
        </r>
        <r>
          <rPr>
            <sz val="9"/>
            <rFont val="Tahoma"/>
            <family val="0"/>
          </rPr>
          <t xml:space="preserve">
</t>
        </r>
      </text>
    </comment>
    <comment ref="O20" authorId="0">
      <text>
        <r>
          <rPr>
            <sz val="9"/>
            <rFont val="Tahoma"/>
            <family val="2"/>
          </rPr>
          <t>#12_1_P20#</t>
        </r>
        <r>
          <rPr>
            <sz val="9"/>
            <rFont val="Tahoma"/>
            <family val="0"/>
          </rPr>
          <t xml:space="preserve">
</t>
        </r>
      </text>
    </comment>
    <comment ref="P20" authorId="0">
      <text>
        <r>
          <rPr>
            <sz val="9"/>
            <rFont val="Tahoma"/>
            <family val="2"/>
          </rPr>
          <t>#12_1_Q20#</t>
        </r>
        <r>
          <rPr>
            <sz val="9"/>
            <rFont val="Tahoma"/>
            <family val="0"/>
          </rPr>
          <t xml:space="preserve">
</t>
        </r>
      </text>
    </comment>
    <comment ref="Q20" authorId="0">
      <text>
        <r>
          <rPr>
            <sz val="9"/>
            <rFont val="Tahoma"/>
            <family val="2"/>
          </rPr>
          <t>#12_1_R20#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#-12_1_G22#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#-12_1_H22#</t>
        </r>
        <r>
          <rPr>
            <sz val="9"/>
            <rFont val="Tahoma"/>
            <family val="0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>#-12_1_I22#</t>
        </r>
        <r>
          <rPr>
            <sz val="9"/>
            <rFont val="Tahoma"/>
            <family val="0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#-12_1_J22#</t>
        </r>
        <r>
          <rPr>
            <sz val="9"/>
            <rFont val="Tahoma"/>
            <family val="0"/>
          </rPr>
          <t xml:space="preserve">
</t>
        </r>
      </text>
    </comment>
    <comment ref="J22" authorId="0">
      <text>
        <r>
          <rPr>
            <sz val="9"/>
            <rFont val="Tahoma"/>
            <family val="2"/>
          </rPr>
          <t>#-12_1_K22#</t>
        </r>
        <r>
          <rPr>
            <sz val="9"/>
            <rFont val="Tahoma"/>
            <family val="0"/>
          </rPr>
          <t xml:space="preserve">
</t>
        </r>
      </text>
    </comment>
    <comment ref="K22" authorId="0">
      <text>
        <r>
          <rPr>
            <sz val="9"/>
            <rFont val="Tahoma"/>
            <family val="2"/>
          </rPr>
          <t>#-12_1_L22#</t>
        </r>
        <r>
          <rPr>
            <sz val="9"/>
            <rFont val="Tahoma"/>
            <family val="0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#-12_1_M22#</t>
        </r>
        <r>
          <rPr>
            <sz val="9"/>
            <rFont val="Tahoma"/>
            <family val="0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#-12_1_N22#</t>
        </r>
        <r>
          <rPr>
            <sz val="9"/>
            <rFont val="Tahoma"/>
            <family val="0"/>
          </rPr>
          <t xml:space="preserve">
</t>
        </r>
      </text>
    </comment>
    <comment ref="O22" authorId="0">
      <text>
        <r>
          <rPr>
            <sz val="9"/>
            <rFont val="Tahoma"/>
            <family val="2"/>
          </rPr>
          <t>#-12_1_P22#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#-12_1_G23#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#-12_1_H23#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#-12_1_I23#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#-12_1_J23#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#-12_1_K23#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#-12_1_L23#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#-12_1_M23#</t>
        </r>
        <r>
          <rPr>
            <sz val="9"/>
            <rFont val="Tahoma"/>
            <family val="0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#-12_1_N23#</t>
        </r>
        <r>
          <rPr>
            <sz val="9"/>
            <rFont val="Tahoma"/>
            <family val="0"/>
          </rPr>
          <t xml:space="preserve">
</t>
        </r>
      </text>
    </comment>
    <comment ref="O23" authorId="0">
      <text>
        <r>
          <rPr>
            <sz val="9"/>
            <rFont val="Tahoma"/>
            <family val="2"/>
          </rPr>
          <t>#-12_1_P23#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#-12_1_G24#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#-12_1_H24#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#-12_1_I24#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#-12_1_J24#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#-12_1_K24#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#-12_1_L24#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#-12_1_M24#</t>
        </r>
        <r>
          <rPr>
            <sz val="9"/>
            <rFont val="Tahoma"/>
            <family val="0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#-12_1_N24#</t>
        </r>
        <r>
          <rPr>
            <sz val="9"/>
            <rFont val="Tahoma"/>
            <family val="0"/>
          </rPr>
          <t xml:space="preserve">
</t>
        </r>
      </text>
    </comment>
    <comment ref="O24" authorId="0">
      <text>
        <r>
          <rPr>
            <sz val="9"/>
            <rFont val="Tahoma"/>
            <family val="2"/>
          </rPr>
          <t>#-12_1_P24#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#12_1_G26#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#12_1_H26#</t>
        </r>
        <r>
          <rPr>
            <sz val="9"/>
            <rFont val="Tahoma"/>
            <family val="0"/>
          </rPr>
          <t xml:space="preserve">
</t>
        </r>
      </text>
    </comment>
    <comment ref="H26" authorId="0">
      <text>
        <r>
          <rPr>
            <sz val="9"/>
            <rFont val="Tahoma"/>
            <family val="2"/>
          </rPr>
          <t>#12_1_I26#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#12_1_J26#</t>
        </r>
        <r>
          <rPr>
            <sz val="9"/>
            <rFont val="Tahoma"/>
            <family val="0"/>
          </rPr>
          <t xml:space="preserve">
</t>
        </r>
      </text>
    </comment>
    <comment ref="J26" authorId="0">
      <text>
        <r>
          <rPr>
            <sz val="9"/>
            <rFont val="Tahoma"/>
            <family val="2"/>
          </rPr>
          <t>#12_1_K26#</t>
        </r>
        <r>
          <rPr>
            <sz val="9"/>
            <rFont val="Tahoma"/>
            <family val="0"/>
          </rPr>
          <t xml:space="preserve">
</t>
        </r>
      </text>
    </comment>
    <comment ref="K26" authorId="0">
      <text>
        <r>
          <rPr>
            <sz val="9"/>
            <rFont val="Tahoma"/>
            <family val="2"/>
          </rPr>
          <t>#12_1_L26#</t>
        </r>
        <r>
          <rPr>
            <sz val="9"/>
            <rFont val="Tahoma"/>
            <family val="0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#12_1_M26#</t>
        </r>
        <r>
          <rPr>
            <sz val="9"/>
            <rFont val="Tahoma"/>
            <family val="0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#12_1_N26#</t>
        </r>
        <r>
          <rPr>
            <sz val="9"/>
            <rFont val="Tahoma"/>
            <family val="0"/>
          </rPr>
          <t xml:space="preserve">
</t>
        </r>
      </text>
    </comment>
    <comment ref="O26" authorId="0">
      <text>
        <r>
          <rPr>
            <sz val="9"/>
            <rFont val="Tahoma"/>
            <family val="2"/>
          </rPr>
          <t>#12_1_P26#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#12_1_G27#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#12_1_H27#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>#12_1_I27#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#12_1_J27#</t>
        </r>
        <r>
          <rPr>
            <sz val="9"/>
            <rFont val="Tahoma"/>
            <family val="0"/>
          </rPr>
          <t xml:space="preserve">
</t>
        </r>
      </text>
    </comment>
    <comment ref="J27" authorId="0">
      <text>
        <r>
          <rPr>
            <sz val="9"/>
            <rFont val="Tahoma"/>
            <family val="2"/>
          </rPr>
          <t>#12_1_K27#</t>
        </r>
        <r>
          <rPr>
            <sz val="9"/>
            <rFont val="Tahoma"/>
            <family val="0"/>
          </rPr>
          <t xml:space="preserve">
</t>
        </r>
      </text>
    </comment>
    <comment ref="K27" authorId="0">
      <text>
        <r>
          <rPr>
            <sz val="9"/>
            <rFont val="Tahoma"/>
            <family val="2"/>
          </rPr>
          <t>#12_1_L27#</t>
        </r>
        <r>
          <rPr>
            <sz val="9"/>
            <rFont val="Tahoma"/>
            <family val="0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#12_1_M27#</t>
        </r>
        <r>
          <rPr>
            <sz val="9"/>
            <rFont val="Tahoma"/>
            <family val="0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#12_1_N27#</t>
        </r>
        <r>
          <rPr>
            <sz val="9"/>
            <rFont val="Tahoma"/>
            <family val="0"/>
          </rPr>
          <t xml:space="preserve">
</t>
        </r>
      </text>
    </comment>
    <comment ref="O27" authorId="0">
      <text>
        <r>
          <rPr>
            <sz val="9"/>
            <rFont val="Tahoma"/>
            <family val="2"/>
          </rPr>
          <t>#12_1_P27#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#12_1_G28#</t>
        </r>
        <r>
          <rPr>
            <sz val="9"/>
            <rFont val="Tahoma"/>
            <family val="0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#12_1_H28#</t>
        </r>
        <r>
          <rPr>
            <sz val="9"/>
            <rFont val="Tahoma"/>
            <family val="0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>#12_1_I28#</t>
        </r>
        <r>
          <rPr>
            <sz val="9"/>
            <rFont val="Tahoma"/>
            <family val="0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#12_1_J28#</t>
        </r>
        <r>
          <rPr>
            <sz val="9"/>
            <rFont val="Tahoma"/>
            <family val="0"/>
          </rPr>
          <t xml:space="preserve">
</t>
        </r>
      </text>
    </comment>
    <comment ref="J28" authorId="0">
      <text>
        <r>
          <rPr>
            <sz val="9"/>
            <rFont val="Tahoma"/>
            <family val="2"/>
          </rPr>
          <t>#12_1_K28#</t>
        </r>
        <r>
          <rPr>
            <sz val="9"/>
            <rFont val="Tahoma"/>
            <family val="0"/>
          </rPr>
          <t xml:space="preserve">
</t>
        </r>
      </text>
    </comment>
    <comment ref="K28" authorId="0">
      <text>
        <r>
          <rPr>
            <sz val="9"/>
            <rFont val="Tahoma"/>
            <family val="2"/>
          </rPr>
          <t>#12_1_L28#</t>
        </r>
        <r>
          <rPr>
            <sz val="9"/>
            <rFont val="Tahoma"/>
            <family val="0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#12_1_M28#</t>
        </r>
        <r>
          <rPr>
            <sz val="9"/>
            <rFont val="Tahoma"/>
            <family val="0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#12_1_N28#</t>
        </r>
        <r>
          <rPr>
            <sz val="9"/>
            <rFont val="Tahoma"/>
            <family val="0"/>
          </rPr>
          <t xml:space="preserve">
</t>
        </r>
      </text>
    </comment>
    <comment ref="O28" authorId="0">
      <text>
        <r>
          <rPr>
            <sz val="9"/>
            <rFont val="Tahoma"/>
            <family val="2"/>
          </rPr>
          <t>#12_1_P28#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#12_1_G29#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#12_1_H29#</t>
        </r>
        <r>
          <rPr>
            <sz val="9"/>
            <rFont val="Tahoma"/>
            <family val="0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>#12_1_I29#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2"/>
          </rPr>
          <t>#12_1_J29#</t>
        </r>
        <r>
          <rPr>
            <sz val="9"/>
            <rFont val="Tahoma"/>
            <family val="0"/>
          </rPr>
          <t xml:space="preserve">
</t>
        </r>
      </text>
    </comment>
    <comment ref="J29" authorId="0">
      <text>
        <r>
          <rPr>
            <sz val="9"/>
            <rFont val="Tahoma"/>
            <family val="2"/>
          </rPr>
          <t>#12_1_K29#</t>
        </r>
        <r>
          <rPr>
            <sz val="9"/>
            <rFont val="Tahoma"/>
            <family val="0"/>
          </rPr>
          <t xml:space="preserve">
</t>
        </r>
      </text>
    </comment>
    <comment ref="K29" authorId="0">
      <text>
        <r>
          <rPr>
            <sz val="9"/>
            <rFont val="Tahoma"/>
            <family val="2"/>
          </rPr>
          <t>#12_1_L29#</t>
        </r>
        <r>
          <rPr>
            <sz val="9"/>
            <rFont val="Tahoma"/>
            <family val="0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#12_1_M29#</t>
        </r>
        <r>
          <rPr>
            <sz val="9"/>
            <rFont val="Tahoma"/>
            <family val="0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#12_1_N29#</t>
        </r>
        <r>
          <rPr>
            <sz val="9"/>
            <rFont val="Tahoma"/>
            <family val="0"/>
          </rPr>
          <t xml:space="preserve">
</t>
        </r>
      </text>
    </comment>
    <comment ref="O29" authorId="0">
      <text>
        <r>
          <rPr>
            <sz val="9"/>
            <rFont val="Tahoma"/>
            <family val="2"/>
          </rPr>
          <t>#12_1_P29#</t>
        </r>
        <r>
          <rPr>
            <sz val="9"/>
            <rFont val="Tahoma"/>
            <family val="0"/>
          </rPr>
          <t xml:space="preserve">
</t>
        </r>
      </text>
    </comment>
    <comment ref="F31" authorId="0">
      <text>
        <r>
          <rPr>
            <sz val="9"/>
            <rFont val="Tahoma"/>
            <family val="2"/>
          </rPr>
          <t>#-12_1_G31#</t>
        </r>
        <r>
          <rPr>
            <sz val="9"/>
            <rFont val="Tahoma"/>
            <family val="0"/>
          </rPr>
          <t xml:space="preserve">
</t>
        </r>
      </text>
    </comment>
    <comment ref="G31" authorId="0">
      <text>
        <r>
          <rPr>
            <sz val="9"/>
            <rFont val="Tahoma"/>
            <family val="2"/>
          </rPr>
          <t>#-12_1_H31#</t>
        </r>
        <r>
          <rPr>
            <sz val="9"/>
            <rFont val="Tahoma"/>
            <family val="0"/>
          </rPr>
          <t xml:space="preserve">
</t>
        </r>
      </text>
    </comment>
    <comment ref="H31" authorId="0">
      <text>
        <r>
          <rPr>
            <sz val="9"/>
            <rFont val="Tahoma"/>
            <family val="2"/>
          </rPr>
          <t>#-12_1_I31#</t>
        </r>
        <r>
          <rPr>
            <sz val="9"/>
            <rFont val="Tahoma"/>
            <family val="0"/>
          </rPr>
          <t xml:space="preserve">
</t>
        </r>
      </text>
    </comment>
    <comment ref="I31" authorId="0">
      <text>
        <r>
          <rPr>
            <sz val="9"/>
            <rFont val="Tahoma"/>
            <family val="2"/>
          </rPr>
          <t>#-12_1_J31#</t>
        </r>
        <r>
          <rPr>
            <sz val="9"/>
            <rFont val="Tahoma"/>
            <family val="0"/>
          </rPr>
          <t xml:space="preserve">
</t>
        </r>
      </text>
    </comment>
    <comment ref="J31" authorId="0">
      <text>
        <r>
          <rPr>
            <sz val="9"/>
            <rFont val="Tahoma"/>
            <family val="2"/>
          </rPr>
          <t>#-12_1_K31#</t>
        </r>
        <r>
          <rPr>
            <sz val="9"/>
            <rFont val="Tahoma"/>
            <family val="0"/>
          </rPr>
          <t xml:space="preserve">
</t>
        </r>
      </text>
    </comment>
    <comment ref="K31" authorId="0">
      <text>
        <r>
          <rPr>
            <sz val="9"/>
            <rFont val="Tahoma"/>
            <family val="2"/>
          </rPr>
          <t>#-12_1_L31#</t>
        </r>
        <r>
          <rPr>
            <sz val="9"/>
            <rFont val="Tahoma"/>
            <family val="0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#-12_1_M31#</t>
        </r>
        <r>
          <rPr>
            <sz val="9"/>
            <rFont val="Tahoma"/>
            <family val="0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#-12_1_N31#</t>
        </r>
        <r>
          <rPr>
            <sz val="9"/>
            <rFont val="Tahoma"/>
            <family val="0"/>
          </rPr>
          <t xml:space="preserve">
</t>
        </r>
      </text>
    </comment>
    <comment ref="O31" authorId="0">
      <text>
        <r>
          <rPr>
            <sz val="9"/>
            <rFont val="Tahoma"/>
            <family val="2"/>
          </rPr>
          <t>#-12_1_P31#</t>
        </r>
        <r>
          <rPr>
            <sz val="9"/>
            <rFont val="Tahoma"/>
            <family val="0"/>
          </rPr>
          <t xml:space="preserve">
</t>
        </r>
      </text>
    </comment>
    <comment ref="P31" authorId="0">
      <text>
        <r>
          <rPr>
            <sz val="9"/>
            <rFont val="Tahoma"/>
            <family val="2"/>
          </rPr>
          <t>#-12_1_Q31#</t>
        </r>
        <r>
          <rPr>
            <sz val="9"/>
            <rFont val="Tahoma"/>
            <family val="0"/>
          </rPr>
          <t xml:space="preserve">
</t>
        </r>
      </text>
    </comment>
    <comment ref="Q31" authorId="0">
      <text>
        <r>
          <rPr>
            <sz val="9"/>
            <rFont val="Tahoma"/>
            <family val="2"/>
          </rPr>
          <t>#-12_1_R31#</t>
        </r>
        <r>
          <rPr>
            <sz val="9"/>
            <rFont val="Tahoma"/>
            <family val="0"/>
          </rPr>
          <t xml:space="preserve">
</t>
        </r>
      </text>
    </comment>
    <comment ref="F32" authorId="0">
      <text>
        <r>
          <rPr>
            <sz val="9"/>
            <rFont val="Tahoma"/>
            <family val="2"/>
          </rPr>
          <t>#-12_1_G32#</t>
        </r>
      </text>
    </comment>
    <comment ref="G32" authorId="0">
      <text>
        <r>
          <rPr>
            <sz val="9"/>
            <rFont val="Tahoma"/>
            <family val="2"/>
          </rPr>
          <t>#-12_1_H32#</t>
        </r>
      </text>
    </comment>
    <comment ref="H32" authorId="0">
      <text>
        <r>
          <rPr>
            <sz val="9"/>
            <rFont val="Tahoma"/>
            <family val="2"/>
          </rPr>
          <t>#-12_1_I32#</t>
        </r>
      </text>
    </comment>
    <comment ref="I32" authorId="0">
      <text>
        <r>
          <rPr>
            <sz val="9"/>
            <rFont val="Tahoma"/>
            <family val="2"/>
          </rPr>
          <t>#-12_1_J32#</t>
        </r>
      </text>
    </comment>
    <comment ref="J32" authorId="0">
      <text>
        <r>
          <rPr>
            <sz val="9"/>
            <rFont val="Tahoma"/>
            <family val="2"/>
          </rPr>
          <t>#-12_1_K32#</t>
        </r>
      </text>
    </comment>
    <comment ref="K32" authorId="0">
      <text>
        <r>
          <rPr>
            <sz val="9"/>
            <rFont val="Tahoma"/>
            <family val="2"/>
          </rPr>
          <t>#-12_1_L32#</t>
        </r>
      </text>
    </comment>
    <comment ref="L32" authorId="0">
      <text>
        <r>
          <rPr>
            <sz val="9"/>
            <rFont val="Tahoma"/>
            <family val="2"/>
          </rPr>
          <t>#-12_1_M32#</t>
        </r>
      </text>
    </comment>
    <comment ref="M32" authorId="0">
      <text>
        <r>
          <rPr>
            <sz val="9"/>
            <rFont val="Tahoma"/>
            <family val="2"/>
          </rPr>
          <t>#-12_1_N32#</t>
        </r>
      </text>
    </comment>
    <comment ref="O32" authorId="0">
      <text>
        <r>
          <rPr>
            <sz val="9"/>
            <rFont val="Tahoma"/>
            <family val="2"/>
          </rPr>
          <t>#-12_1_P32#</t>
        </r>
      </text>
    </comment>
    <comment ref="P32" authorId="0">
      <text>
        <r>
          <rPr>
            <sz val="9"/>
            <rFont val="Tahoma"/>
            <family val="2"/>
          </rPr>
          <t>#-12_1_Q32#</t>
        </r>
      </text>
    </comment>
    <comment ref="Q32" authorId="0">
      <text>
        <r>
          <rPr>
            <sz val="9"/>
            <rFont val="Tahoma"/>
            <family val="2"/>
          </rPr>
          <t>#-12_1_R32#</t>
        </r>
      </text>
    </comment>
    <comment ref="F33" authorId="0">
      <text>
        <r>
          <rPr>
            <sz val="9"/>
            <rFont val="Tahoma"/>
            <family val="2"/>
          </rPr>
          <t>#-12_1_G33#</t>
        </r>
        <r>
          <rPr>
            <sz val="9"/>
            <rFont val="Tahoma"/>
            <family val="0"/>
          </rPr>
          <t xml:space="preserve">
</t>
        </r>
      </text>
    </comment>
    <comment ref="G33" authorId="0">
      <text>
        <r>
          <rPr>
            <sz val="9"/>
            <rFont val="Tahoma"/>
            <family val="2"/>
          </rPr>
          <t>#-12_1_H33#</t>
        </r>
        <r>
          <rPr>
            <sz val="9"/>
            <rFont val="Tahoma"/>
            <family val="0"/>
          </rPr>
          <t xml:space="preserve">
</t>
        </r>
      </text>
    </comment>
    <comment ref="H33" authorId="0">
      <text>
        <r>
          <rPr>
            <sz val="9"/>
            <rFont val="Tahoma"/>
            <family val="2"/>
          </rPr>
          <t>#-12_1_I33#</t>
        </r>
        <r>
          <rPr>
            <sz val="9"/>
            <rFont val="Tahoma"/>
            <family val="0"/>
          </rPr>
          <t xml:space="preserve">
</t>
        </r>
      </text>
    </comment>
    <comment ref="I33" authorId="0">
      <text>
        <r>
          <rPr>
            <sz val="9"/>
            <rFont val="Tahoma"/>
            <family val="2"/>
          </rPr>
          <t>#-12_1_J33#</t>
        </r>
        <r>
          <rPr>
            <sz val="9"/>
            <rFont val="Tahoma"/>
            <family val="0"/>
          </rPr>
          <t xml:space="preserve">
</t>
        </r>
      </text>
    </comment>
    <comment ref="J33" authorId="0">
      <text>
        <r>
          <rPr>
            <sz val="9"/>
            <rFont val="Tahoma"/>
            <family val="2"/>
          </rPr>
          <t>#-12_1_K33#</t>
        </r>
        <r>
          <rPr>
            <sz val="9"/>
            <rFont val="Tahoma"/>
            <family val="0"/>
          </rPr>
          <t xml:space="preserve">
</t>
        </r>
      </text>
    </comment>
    <comment ref="K33" authorId="0">
      <text>
        <r>
          <rPr>
            <sz val="9"/>
            <rFont val="Tahoma"/>
            <family val="2"/>
          </rPr>
          <t>#-12_1_L33#</t>
        </r>
        <r>
          <rPr>
            <sz val="9"/>
            <rFont val="Tahoma"/>
            <family val="0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#-12_1_M33#</t>
        </r>
        <r>
          <rPr>
            <sz val="9"/>
            <rFont val="Tahoma"/>
            <family val="0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#-12_1_N33#</t>
        </r>
        <r>
          <rPr>
            <sz val="9"/>
            <rFont val="Tahoma"/>
            <family val="0"/>
          </rPr>
          <t xml:space="preserve">
</t>
        </r>
      </text>
    </comment>
    <comment ref="O33" authorId="0">
      <text>
        <r>
          <rPr>
            <sz val="9"/>
            <rFont val="Tahoma"/>
            <family val="2"/>
          </rPr>
          <t>#-12_1_P33#</t>
        </r>
        <r>
          <rPr>
            <sz val="9"/>
            <rFont val="Tahoma"/>
            <family val="0"/>
          </rPr>
          <t xml:space="preserve">
</t>
        </r>
      </text>
    </comment>
    <comment ref="P33" authorId="0">
      <text>
        <r>
          <rPr>
            <sz val="9"/>
            <rFont val="Tahoma"/>
            <family val="2"/>
          </rPr>
          <t>#-12_1_Q33#</t>
        </r>
        <r>
          <rPr>
            <sz val="9"/>
            <rFont val="Tahoma"/>
            <family val="0"/>
          </rPr>
          <t xml:space="preserve">
</t>
        </r>
      </text>
    </comment>
    <comment ref="Q33" authorId="0">
      <text>
        <r>
          <rPr>
            <sz val="9"/>
            <rFont val="Tahoma"/>
            <family val="2"/>
          </rPr>
          <t>#-12_1_R33#</t>
        </r>
        <r>
          <rPr>
            <sz val="9"/>
            <rFont val="Tahoma"/>
            <family val="0"/>
          </rPr>
          <t xml:space="preserve">
</t>
        </r>
      </text>
    </comment>
    <comment ref="F34" authorId="0">
      <text>
        <r>
          <rPr>
            <sz val="9"/>
            <rFont val="Tahoma"/>
            <family val="2"/>
          </rPr>
          <t>#12_1_G34#</t>
        </r>
        <r>
          <rPr>
            <sz val="9"/>
            <rFont val="Tahoma"/>
            <family val="0"/>
          </rPr>
          <t xml:space="preserve">
</t>
        </r>
      </text>
    </comment>
    <comment ref="G34" authorId="0">
      <text>
        <r>
          <rPr>
            <sz val="9"/>
            <rFont val="Tahoma"/>
            <family val="2"/>
          </rPr>
          <t>#12_1_H34#</t>
        </r>
        <r>
          <rPr>
            <sz val="9"/>
            <rFont val="Tahoma"/>
            <family val="0"/>
          </rPr>
          <t xml:space="preserve">
</t>
        </r>
      </text>
    </comment>
    <comment ref="H34" authorId="0">
      <text>
        <r>
          <rPr>
            <sz val="9"/>
            <rFont val="Tahoma"/>
            <family val="2"/>
          </rPr>
          <t>#12_1_I34#</t>
        </r>
        <r>
          <rPr>
            <sz val="9"/>
            <rFont val="Tahoma"/>
            <family val="0"/>
          </rPr>
          <t xml:space="preserve">
</t>
        </r>
      </text>
    </comment>
    <comment ref="I34" authorId="0">
      <text>
        <r>
          <rPr>
            <sz val="9"/>
            <rFont val="Tahoma"/>
            <family val="2"/>
          </rPr>
          <t>#12_1_J34#</t>
        </r>
        <r>
          <rPr>
            <sz val="9"/>
            <rFont val="Tahoma"/>
            <family val="0"/>
          </rPr>
          <t xml:space="preserve">
</t>
        </r>
      </text>
    </comment>
    <comment ref="J34" authorId="0">
      <text>
        <r>
          <rPr>
            <sz val="9"/>
            <rFont val="Tahoma"/>
            <family val="2"/>
          </rPr>
          <t>#12_1_K34#</t>
        </r>
        <r>
          <rPr>
            <sz val="9"/>
            <rFont val="Tahoma"/>
            <family val="0"/>
          </rPr>
          <t xml:space="preserve">
</t>
        </r>
      </text>
    </comment>
    <comment ref="K34" authorId="0">
      <text>
        <r>
          <rPr>
            <sz val="9"/>
            <rFont val="Tahoma"/>
            <family val="2"/>
          </rPr>
          <t>#12_1_L34#</t>
        </r>
        <r>
          <rPr>
            <sz val="9"/>
            <rFont val="Tahoma"/>
            <family val="0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#12_1_M34#</t>
        </r>
        <r>
          <rPr>
            <sz val="9"/>
            <rFont val="Tahoma"/>
            <family val="0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#12_1_N34#</t>
        </r>
        <r>
          <rPr>
            <sz val="9"/>
            <rFont val="Tahoma"/>
            <family val="0"/>
          </rPr>
          <t xml:space="preserve">
</t>
        </r>
      </text>
    </comment>
    <comment ref="O34" authorId="0">
      <text>
        <r>
          <rPr>
            <sz val="9"/>
            <rFont val="Tahoma"/>
            <family val="2"/>
          </rPr>
          <t>#12_1_P34#</t>
        </r>
        <r>
          <rPr>
            <sz val="9"/>
            <rFont val="Tahoma"/>
            <family val="0"/>
          </rPr>
          <t xml:space="preserve">
</t>
        </r>
      </text>
    </comment>
    <comment ref="P34" authorId="0">
      <text>
        <r>
          <rPr>
            <sz val="9"/>
            <rFont val="Tahoma"/>
            <family val="2"/>
          </rPr>
          <t>#12_1_Q34#</t>
        </r>
        <r>
          <rPr>
            <sz val="9"/>
            <rFont val="Tahoma"/>
            <family val="0"/>
          </rPr>
          <t xml:space="preserve">
</t>
        </r>
      </text>
    </comment>
    <comment ref="Q34" authorId="0">
      <text>
        <r>
          <rPr>
            <sz val="9"/>
            <rFont val="Tahoma"/>
            <family val="2"/>
          </rPr>
          <t>#12_1_R34#</t>
        </r>
        <r>
          <rPr>
            <sz val="9"/>
            <rFont val="Tahoma"/>
            <family val="0"/>
          </rPr>
          <t xml:space="preserve">
</t>
        </r>
      </text>
    </comment>
    <comment ref="F36" authorId="0">
      <text>
        <r>
          <rPr>
            <sz val="9"/>
            <rFont val="Tahoma"/>
            <family val="2"/>
          </rPr>
          <t>#12_1_G36#</t>
        </r>
        <r>
          <rPr>
            <sz val="9"/>
            <rFont val="Tahoma"/>
            <family val="0"/>
          </rPr>
          <t xml:space="preserve">
</t>
        </r>
      </text>
    </comment>
    <comment ref="G36" authorId="0">
      <text>
        <r>
          <rPr>
            <sz val="9"/>
            <rFont val="Tahoma"/>
            <family val="2"/>
          </rPr>
          <t>#12_1_H36#</t>
        </r>
        <r>
          <rPr>
            <sz val="9"/>
            <rFont val="Tahoma"/>
            <family val="0"/>
          </rPr>
          <t xml:space="preserve">
</t>
        </r>
      </text>
    </comment>
    <comment ref="H36" authorId="0">
      <text>
        <r>
          <rPr>
            <sz val="9"/>
            <rFont val="Tahoma"/>
            <family val="2"/>
          </rPr>
          <t>#12_1_I36#</t>
        </r>
        <r>
          <rPr>
            <sz val="9"/>
            <rFont val="Tahoma"/>
            <family val="0"/>
          </rPr>
          <t xml:space="preserve">
</t>
        </r>
      </text>
    </comment>
    <comment ref="I36" authorId="0">
      <text>
        <r>
          <rPr>
            <sz val="9"/>
            <rFont val="Tahoma"/>
            <family val="2"/>
          </rPr>
          <t>#12_1_J36#</t>
        </r>
        <r>
          <rPr>
            <sz val="9"/>
            <rFont val="Tahoma"/>
            <family val="0"/>
          </rPr>
          <t xml:space="preserve">
</t>
        </r>
      </text>
    </comment>
    <comment ref="J36" authorId="0">
      <text>
        <r>
          <rPr>
            <sz val="9"/>
            <rFont val="Tahoma"/>
            <family val="2"/>
          </rPr>
          <t>#12_1_K36#</t>
        </r>
        <r>
          <rPr>
            <sz val="9"/>
            <rFont val="Tahoma"/>
            <family val="0"/>
          </rPr>
          <t xml:space="preserve">
</t>
        </r>
      </text>
    </comment>
    <comment ref="K36" authorId="0">
      <text>
        <r>
          <rPr>
            <sz val="9"/>
            <rFont val="Tahoma"/>
            <family val="2"/>
          </rPr>
          <t>#12_1_L36#</t>
        </r>
        <r>
          <rPr>
            <sz val="9"/>
            <rFont val="Tahoma"/>
            <family val="0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#12_1_M36#</t>
        </r>
        <r>
          <rPr>
            <sz val="9"/>
            <rFont val="Tahoma"/>
            <family val="0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#12_1_N36#</t>
        </r>
        <r>
          <rPr>
            <sz val="9"/>
            <rFont val="Tahoma"/>
            <family val="0"/>
          </rPr>
          <t xml:space="preserve">
</t>
        </r>
      </text>
    </comment>
    <comment ref="O36" authorId="0">
      <text>
        <r>
          <rPr>
            <sz val="9"/>
            <rFont val="Tahoma"/>
            <family val="2"/>
          </rPr>
          <t>#12_1_P36#</t>
        </r>
        <r>
          <rPr>
            <sz val="9"/>
            <rFont val="Tahoma"/>
            <family val="0"/>
          </rPr>
          <t xml:space="preserve">
</t>
        </r>
      </text>
    </comment>
    <comment ref="P36" authorId="0">
      <text>
        <r>
          <rPr>
            <sz val="9"/>
            <rFont val="Tahoma"/>
            <family val="2"/>
          </rPr>
          <t>#12_1_Q36#</t>
        </r>
        <r>
          <rPr>
            <sz val="9"/>
            <rFont val="Tahoma"/>
            <family val="0"/>
          </rPr>
          <t xml:space="preserve">
</t>
        </r>
      </text>
    </comment>
    <comment ref="Q36" authorId="0">
      <text>
        <r>
          <rPr>
            <sz val="9"/>
            <rFont val="Tahoma"/>
            <family val="2"/>
          </rPr>
          <t>#12_1_R36#</t>
        </r>
        <r>
          <rPr>
            <sz val="9"/>
            <rFont val="Tahoma"/>
            <family val="0"/>
          </rPr>
          <t xml:space="preserve">
</t>
        </r>
      </text>
    </comment>
    <comment ref="F37" authorId="0">
      <text>
        <r>
          <rPr>
            <sz val="9"/>
            <rFont val="Tahoma"/>
            <family val="2"/>
          </rPr>
          <t>#12_1_G37#</t>
        </r>
        <r>
          <rPr>
            <sz val="9"/>
            <rFont val="Tahoma"/>
            <family val="0"/>
          </rPr>
          <t xml:space="preserve">
</t>
        </r>
      </text>
    </comment>
    <comment ref="G37" authorId="0">
      <text>
        <r>
          <rPr>
            <sz val="9"/>
            <rFont val="Tahoma"/>
            <family val="2"/>
          </rPr>
          <t>#12_1_H37#</t>
        </r>
        <r>
          <rPr>
            <sz val="9"/>
            <rFont val="Tahoma"/>
            <family val="0"/>
          </rPr>
          <t xml:space="preserve">
</t>
        </r>
      </text>
    </comment>
    <comment ref="H37" authorId="0">
      <text>
        <r>
          <rPr>
            <sz val="9"/>
            <rFont val="Tahoma"/>
            <family val="2"/>
          </rPr>
          <t>#12_1_I37#</t>
        </r>
        <r>
          <rPr>
            <sz val="9"/>
            <rFont val="Tahoma"/>
            <family val="0"/>
          </rPr>
          <t xml:space="preserve">
</t>
        </r>
      </text>
    </comment>
    <comment ref="I37" authorId="0">
      <text>
        <r>
          <rPr>
            <sz val="9"/>
            <rFont val="Tahoma"/>
            <family val="2"/>
          </rPr>
          <t>#12_1_J37#</t>
        </r>
        <r>
          <rPr>
            <sz val="9"/>
            <rFont val="Tahoma"/>
            <family val="0"/>
          </rPr>
          <t xml:space="preserve">
</t>
        </r>
      </text>
    </comment>
    <comment ref="J37" authorId="0">
      <text>
        <r>
          <rPr>
            <sz val="9"/>
            <rFont val="Tahoma"/>
            <family val="2"/>
          </rPr>
          <t>#12_1_K37#</t>
        </r>
        <r>
          <rPr>
            <sz val="9"/>
            <rFont val="Tahoma"/>
            <family val="0"/>
          </rPr>
          <t xml:space="preserve">
</t>
        </r>
      </text>
    </comment>
    <comment ref="K37" authorId="0">
      <text>
        <r>
          <rPr>
            <sz val="9"/>
            <rFont val="Tahoma"/>
            <family val="2"/>
          </rPr>
          <t>#12_1_L37#</t>
        </r>
        <r>
          <rPr>
            <sz val="9"/>
            <rFont val="Tahoma"/>
            <family val="0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#12_1_M37#</t>
        </r>
        <r>
          <rPr>
            <sz val="9"/>
            <rFont val="Tahoma"/>
            <family val="0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#12_1_N37#</t>
        </r>
        <r>
          <rPr>
            <sz val="9"/>
            <rFont val="Tahoma"/>
            <family val="0"/>
          </rPr>
          <t xml:space="preserve">
</t>
        </r>
      </text>
    </comment>
    <comment ref="O37" authorId="0">
      <text>
        <r>
          <rPr>
            <sz val="9"/>
            <rFont val="Tahoma"/>
            <family val="2"/>
          </rPr>
          <t>#12_1_P37#</t>
        </r>
        <r>
          <rPr>
            <sz val="9"/>
            <rFont val="Tahoma"/>
            <family val="0"/>
          </rPr>
          <t xml:space="preserve">
</t>
        </r>
      </text>
    </comment>
    <comment ref="P37" authorId="0">
      <text>
        <r>
          <rPr>
            <sz val="9"/>
            <rFont val="Tahoma"/>
            <family val="2"/>
          </rPr>
          <t>#12_1_Q37#</t>
        </r>
        <r>
          <rPr>
            <sz val="9"/>
            <rFont val="Tahoma"/>
            <family val="0"/>
          </rPr>
          <t xml:space="preserve">
</t>
        </r>
      </text>
    </comment>
    <comment ref="Q37" authorId="0">
      <text>
        <r>
          <rPr>
            <sz val="9"/>
            <rFont val="Tahoma"/>
            <family val="2"/>
          </rPr>
          <t>#12_1_R37#</t>
        </r>
        <r>
          <rPr>
            <sz val="9"/>
            <rFont val="Tahoma"/>
            <family val="0"/>
          </rPr>
          <t xml:space="preserve">
</t>
        </r>
      </text>
    </comment>
    <comment ref="F38" authorId="0">
      <text>
        <r>
          <rPr>
            <sz val="9"/>
            <rFont val="Tahoma"/>
            <family val="2"/>
          </rPr>
          <t>#12_1_G38#</t>
        </r>
        <r>
          <rPr>
            <sz val="9"/>
            <rFont val="Tahoma"/>
            <family val="0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>#12_1_H38#</t>
        </r>
        <r>
          <rPr>
            <sz val="9"/>
            <rFont val="Tahoma"/>
            <family val="0"/>
          </rPr>
          <t xml:space="preserve">
</t>
        </r>
      </text>
    </comment>
    <comment ref="H38" authorId="0">
      <text>
        <r>
          <rPr>
            <sz val="9"/>
            <rFont val="Tahoma"/>
            <family val="2"/>
          </rPr>
          <t>#12_1_I38#</t>
        </r>
        <r>
          <rPr>
            <sz val="9"/>
            <rFont val="Tahoma"/>
            <family val="0"/>
          </rPr>
          <t xml:space="preserve">
</t>
        </r>
      </text>
    </comment>
    <comment ref="I38" authorId="0">
      <text>
        <r>
          <rPr>
            <sz val="9"/>
            <rFont val="Tahoma"/>
            <family val="2"/>
          </rPr>
          <t>#12_1_J38#</t>
        </r>
        <r>
          <rPr>
            <sz val="9"/>
            <rFont val="Tahoma"/>
            <family val="0"/>
          </rPr>
          <t xml:space="preserve">
</t>
        </r>
      </text>
    </comment>
    <comment ref="J38" authorId="0">
      <text>
        <r>
          <rPr>
            <sz val="9"/>
            <rFont val="Tahoma"/>
            <family val="2"/>
          </rPr>
          <t>#12_1_K38#</t>
        </r>
        <r>
          <rPr>
            <sz val="9"/>
            <rFont val="Tahoma"/>
            <family val="0"/>
          </rPr>
          <t xml:space="preserve">
</t>
        </r>
      </text>
    </comment>
    <comment ref="K38" authorId="0">
      <text>
        <r>
          <rPr>
            <sz val="9"/>
            <rFont val="Tahoma"/>
            <family val="2"/>
          </rPr>
          <t>#12_1_L38#</t>
        </r>
        <r>
          <rPr>
            <sz val="9"/>
            <rFont val="Tahoma"/>
            <family val="0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#12_1_M38#</t>
        </r>
        <r>
          <rPr>
            <sz val="9"/>
            <rFont val="Tahoma"/>
            <family val="0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#12_1_N38#</t>
        </r>
        <r>
          <rPr>
            <sz val="9"/>
            <rFont val="Tahoma"/>
            <family val="0"/>
          </rPr>
          <t xml:space="preserve">
</t>
        </r>
      </text>
    </comment>
    <comment ref="O38" authorId="0">
      <text>
        <r>
          <rPr>
            <sz val="9"/>
            <rFont val="Tahoma"/>
            <family val="2"/>
          </rPr>
          <t>#12_1_P38#</t>
        </r>
        <r>
          <rPr>
            <sz val="9"/>
            <rFont val="Tahoma"/>
            <family val="0"/>
          </rPr>
          <t xml:space="preserve">
</t>
        </r>
      </text>
    </comment>
    <comment ref="P38" authorId="0">
      <text>
        <r>
          <rPr>
            <sz val="9"/>
            <rFont val="Tahoma"/>
            <family val="2"/>
          </rPr>
          <t>#12_1_Q38#</t>
        </r>
        <r>
          <rPr>
            <sz val="9"/>
            <rFont val="Tahoma"/>
            <family val="0"/>
          </rPr>
          <t xml:space="preserve">
</t>
        </r>
      </text>
    </comment>
    <comment ref="Q38" authorId="0">
      <text>
        <r>
          <rPr>
            <sz val="9"/>
            <rFont val="Tahoma"/>
            <family val="2"/>
          </rPr>
          <t>#12_1_R38#</t>
        </r>
        <r>
          <rPr>
            <sz val="9"/>
            <rFont val="Tahoma"/>
            <family val="0"/>
          </rPr>
          <t xml:space="preserve">
</t>
        </r>
      </text>
    </comment>
    <comment ref="F39" authorId="0">
      <text>
        <r>
          <rPr>
            <sz val="9"/>
            <rFont val="Tahoma"/>
            <family val="2"/>
          </rPr>
          <t>#12_1_G39#</t>
        </r>
        <r>
          <rPr>
            <sz val="9"/>
            <rFont val="Tahoma"/>
            <family val="0"/>
          </rPr>
          <t xml:space="preserve">
</t>
        </r>
      </text>
    </comment>
    <comment ref="G39" authorId="0">
      <text>
        <r>
          <rPr>
            <sz val="9"/>
            <rFont val="Tahoma"/>
            <family val="2"/>
          </rPr>
          <t>#12_1_H39#</t>
        </r>
        <r>
          <rPr>
            <sz val="9"/>
            <rFont val="Tahoma"/>
            <family val="0"/>
          </rPr>
          <t xml:space="preserve">
</t>
        </r>
      </text>
    </comment>
    <comment ref="H39" authorId="0">
      <text>
        <r>
          <rPr>
            <sz val="9"/>
            <rFont val="Tahoma"/>
            <family val="2"/>
          </rPr>
          <t>#12_1_I39#</t>
        </r>
        <r>
          <rPr>
            <sz val="9"/>
            <rFont val="Tahoma"/>
            <family val="0"/>
          </rPr>
          <t xml:space="preserve">
</t>
        </r>
      </text>
    </comment>
    <comment ref="I39" authorId="0">
      <text>
        <r>
          <rPr>
            <sz val="9"/>
            <rFont val="Tahoma"/>
            <family val="2"/>
          </rPr>
          <t>#12_1_J39#</t>
        </r>
        <r>
          <rPr>
            <sz val="9"/>
            <rFont val="Tahoma"/>
            <family val="0"/>
          </rPr>
          <t xml:space="preserve">
</t>
        </r>
      </text>
    </comment>
    <comment ref="J39" authorId="0">
      <text>
        <r>
          <rPr>
            <sz val="9"/>
            <rFont val="Tahoma"/>
            <family val="2"/>
          </rPr>
          <t>#12_1_K39#</t>
        </r>
        <r>
          <rPr>
            <sz val="9"/>
            <rFont val="Tahoma"/>
            <family val="0"/>
          </rPr>
          <t xml:space="preserve">
</t>
        </r>
      </text>
    </comment>
    <comment ref="K39" authorId="0">
      <text>
        <r>
          <rPr>
            <sz val="9"/>
            <rFont val="Tahoma"/>
            <family val="2"/>
          </rPr>
          <t>#12_1_L39#</t>
        </r>
        <r>
          <rPr>
            <sz val="9"/>
            <rFont val="Tahoma"/>
            <family val="0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#12_1_M39#</t>
        </r>
        <r>
          <rPr>
            <sz val="9"/>
            <rFont val="Tahoma"/>
            <family val="0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#12_1_N39#</t>
        </r>
        <r>
          <rPr>
            <sz val="9"/>
            <rFont val="Tahoma"/>
            <family val="0"/>
          </rPr>
          <t xml:space="preserve">
</t>
        </r>
      </text>
    </comment>
    <comment ref="O39" authorId="0">
      <text>
        <r>
          <rPr>
            <sz val="9"/>
            <rFont val="Tahoma"/>
            <family val="2"/>
          </rPr>
          <t>#12_1_P39#</t>
        </r>
        <r>
          <rPr>
            <sz val="9"/>
            <rFont val="Tahoma"/>
            <family val="0"/>
          </rPr>
          <t xml:space="preserve">
</t>
        </r>
      </text>
    </comment>
    <comment ref="P39" authorId="0">
      <text>
        <r>
          <rPr>
            <sz val="9"/>
            <rFont val="Tahoma"/>
            <family val="2"/>
          </rPr>
          <t>#12_1_Q39#</t>
        </r>
        <r>
          <rPr>
            <sz val="9"/>
            <rFont val="Tahoma"/>
            <family val="0"/>
          </rPr>
          <t xml:space="preserve">
</t>
        </r>
      </text>
    </comment>
    <comment ref="Q39" authorId="0">
      <text>
        <r>
          <rPr>
            <sz val="9"/>
            <rFont val="Tahoma"/>
            <family val="2"/>
          </rPr>
          <t>#12_1_R39#</t>
        </r>
        <r>
          <rPr>
            <sz val="9"/>
            <rFont val="Tahoma"/>
            <family val="0"/>
          </rPr>
          <t xml:space="preserve">
</t>
        </r>
      </text>
    </comment>
    <comment ref="E41" authorId="0">
      <text>
        <r>
          <rPr>
            <sz val="9"/>
            <rFont val="Tahoma"/>
            <family val="2"/>
          </rPr>
          <t>#12_1_F41#</t>
        </r>
        <r>
          <rPr>
            <sz val="9"/>
            <rFont val="Tahoma"/>
            <family val="0"/>
          </rPr>
          <t xml:space="preserve">
</t>
        </r>
      </text>
    </comment>
    <comment ref="I41" authorId="0">
      <text>
        <r>
          <rPr>
            <sz val="9"/>
            <rFont val="Tahoma"/>
            <family val="2"/>
          </rPr>
          <t>#12_1_J41#</t>
        </r>
        <r>
          <rPr>
            <sz val="9"/>
            <rFont val="Tahoma"/>
            <family val="0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#12_1_M41#</t>
        </r>
        <r>
          <rPr>
            <sz val="9"/>
            <rFont val="Tahoma"/>
            <family val="0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#12_1_O41#</t>
        </r>
        <r>
          <rPr>
            <sz val="9"/>
            <rFont val="Tahoma"/>
            <family val="0"/>
          </rPr>
          <t xml:space="preserve">
</t>
        </r>
      </text>
    </comment>
    <comment ref="E42" authorId="0">
      <text>
        <r>
          <rPr>
            <sz val="9"/>
            <rFont val="Tahoma"/>
            <family val="2"/>
          </rPr>
          <t>#12_1_F42#</t>
        </r>
        <r>
          <rPr>
            <sz val="9"/>
            <rFont val="Tahoma"/>
            <family val="0"/>
          </rPr>
          <t xml:space="preserve">
</t>
        </r>
      </text>
    </comment>
    <comment ref="I42" authorId="0">
      <text>
        <r>
          <rPr>
            <sz val="9"/>
            <rFont val="Tahoma"/>
            <family val="2"/>
          </rPr>
          <t>#12_1_J42#</t>
        </r>
        <r>
          <rPr>
            <sz val="9"/>
            <rFont val="Tahoma"/>
            <family val="0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#12_1_M42#</t>
        </r>
        <r>
          <rPr>
            <sz val="9"/>
            <rFont val="Tahoma"/>
            <family val="0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#12_1_O42#</t>
        </r>
        <r>
          <rPr>
            <sz val="9"/>
            <rFont val="Tahoma"/>
            <family val="0"/>
          </rPr>
          <t xml:space="preserve">
</t>
        </r>
      </text>
    </comment>
    <comment ref="E43" authorId="0">
      <text>
        <r>
          <rPr>
            <sz val="9"/>
            <rFont val="Tahoma"/>
            <family val="2"/>
          </rPr>
          <t>#12_1_F43#</t>
        </r>
        <r>
          <rPr>
            <sz val="9"/>
            <rFont val="Tahoma"/>
            <family val="0"/>
          </rPr>
          <t xml:space="preserve">
</t>
        </r>
      </text>
    </comment>
    <comment ref="I43" authorId="0">
      <text>
        <r>
          <rPr>
            <sz val="9"/>
            <rFont val="Tahoma"/>
            <family val="2"/>
          </rPr>
          <t>#12_1_J43#</t>
        </r>
        <r>
          <rPr>
            <sz val="9"/>
            <rFont val="Tahoma"/>
            <family val="0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#12_1_M43#</t>
        </r>
        <r>
          <rPr>
            <sz val="9"/>
            <rFont val="Tahoma"/>
            <family val="0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#12_1_O43#</t>
        </r>
        <r>
          <rPr>
            <sz val="9"/>
            <rFont val="Tahoma"/>
            <family val="0"/>
          </rPr>
          <t xml:space="preserve">
</t>
        </r>
      </text>
    </comment>
    <comment ref="E45" authorId="0">
      <text>
        <r>
          <rPr>
            <sz val="9"/>
            <rFont val="Tahoma"/>
            <family val="2"/>
          </rPr>
          <t>#-12_1_F45#</t>
        </r>
        <r>
          <rPr>
            <sz val="9"/>
            <rFont val="Tahoma"/>
            <family val="0"/>
          </rPr>
          <t xml:space="preserve">
</t>
        </r>
      </text>
    </comment>
    <comment ref="I45" authorId="0">
      <text>
        <r>
          <rPr>
            <sz val="9"/>
            <rFont val="Tahoma"/>
            <family val="2"/>
          </rPr>
          <t>#-12_1_J45#</t>
        </r>
        <r>
          <rPr>
            <sz val="9"/>
            <rFont val="Tahoma"/>
            <family val="0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#-12_1_M45#</t>
        </r>
        <r>
          <rPr>
            <sz val="9"/>
            <rFont val="Tahoma"/>
            <family val="0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#-12_1_O45#</t>
        </r>
        <r>
          <rPr>
            <sz val="9"/>
            <rFont val="Tahoma"/>
            <family val="0"/>
          </rPr>
          <t xml:space="preserve">
</t>
        </r>
      </text>
    </comment>
    <comment ref="E46" authorId="0">
      <text>
        <r>
          <rPr>
            <sz val="9"/>
            <rFont val="Tahoma"/>
            <family val="2"/>
          </rPr>
          <t>#-12_1_F46#</t>
        </r>
      </text>
    </comment>
    <comment ref="I46" authorId="0">
      <text>
        <r>
          <rPr>
            <sz val="9"/>
            <rFont val="Tahoma"/>
            <family val="2"/>
          </rPr>
          <t>#-12_1_J46#</t>
        </r>
        <r>
          <rPr>
            <sz val="9"/>
            <rFont val="Tahoma"/>
            <family val="0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#-12_1_M46#</t>
        </r>
        <r>
          <rPr>
            <sz val="9"/>
            <rFont val="Tahoma"/>
            <family val="0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#-12_1_O46#</t>
        </r>
        <r>
          <rPr>
            <sz val="9"/>
            <rFont val="Tahoma"/>
            <family val="0"/>
          </rPr>
          <t xml:space="preserve">
</t>
        </r>
      </text>
    </comment>
    <comment ref="E47" authorId="0">
      <text>
        <r>
          <rPr>
            <sz val="9"/>
            <rFont val="Tahoma"/>
            <family val="2"/>
          </rPr>
          <t>#-12_1_F47#</t>
        </r>
        <r>
          <rPr>
            <sz val="9"/>
            <rFont val="Tahoma"/>
            <family val="0"/>
          </rPr>
          <t xml:space="preserve">
</t>
        </r>
      </text>
    </comment>
    <comment ref="I47" authorId="0">
      <text>
        <r>
          <rPr>
            <sz val="9"/>
            <rFont val="Tahoma"/>
            <family val="2"/>
          </rPr>
          <t>#-12_1_J47#</t>
        </r>
        <r>
          <rPr>
            <sz val="9"/>
            <rFont val="Tahoma"/>
            <family val="0"/>
          </rPr>
          <t xml:space="preserve">
</t>
        </r>
      </text>
    </comment>
    <comment ref="L47" authorId="0">
      <text>
        <r>
          <rPr>
            <sz val="9"/>
            <rFont val="Tahoma"/>
            <family val="2"/>
          </rPr>
          <t>#-12_1_M47#</t>
        </r>
        <r>
          <rPr>
            <sz val="9"/>
            <rFont val="Tahoma"/>
            <family val="0"/>
          </rPr>
          <t xml:space="preserve">
</t>
        </r>
      </text>
    </comment>
    <comment ref="N47" authorId="0">
      <text>
        <r>
          <rPr>
            <sz val="9"/>
            <rFont val="Tahoma"/>
            <family val="2"/>
          </rPr>
          <t>#-12_1_O47#</t>
        </r>
        <r>
          <rPr>
            <sz val="9"/>
            <rFont val="Tahoma"/>
            <family val="0"/>
          </rPr>
          <t xml:space="preserve">
</t>
        </r>
      </text>
    </comment>
    <comment ref="E48" authorId="0">
      <text>
        <r>
          <rPr>
            <sz val="9"/>
            <rFont val="Tahoma"/>
            <family val="2"/>
          </rPr>
          <t>#12_1_F48#</t>
        </r>
        <r>
          <rPr>
            <sz val="9"/>
            <rFont val="Tahoma"/>
            <family val="0"/>
          </rPr>
          <t xml:space="preserve">
</t>
        </r>
      </text>
    </comment>
    <comment ref="I48" authorId="0">
      <text>
        <r>
          <rPr>
            <sz val="9"/>
            <rFont val="Tahoma"/>
            <family val="2"/>
          </rPr>
          <t>#-12_1_J48#</t>
        </r>
        <r>
          <rPr>
            <sz val="9"/>
            <rFont val="Tahoma"/>
            <family val="0"/>
          </rPr>
          <t xml:space="preserve">
</t>
        </r>
      </text>
    </comment>
    <comment ref="L48" authorId="0">
      <text>
        <r>
          <rPr>
            <sz val="9"/>
            <rFont val="Tahoma"/>
            <family val="2"/>
          </rPr>
          <t>#-12_1_M48#</t>
        </r>
        <r>
          <rPr>
            <sz val="9"/>
            <rFont val="Tahoma"/>
            <family val="0"/>
          </rPr>
          <t xml:space="preserve">
</t>
        </r>
      </text>
    </comment>
    <comment ref="N48" authorId="0">
      <text>
        <r>
          <rPr>
            <sz val="9"/>
            <rFont val="Tahoma"/>
            <family val="2"/>
          </rPr>
          <t>#-12_1_O48#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antras</author>
  </authors>
  <commentList>
    <comment ref="D13" authorId="0">
      <text>
        <r>
          <rPr>
            <sz val="9"/>
            <rFont val="Tahoma"/>
            <family val="2"/>
          </rPr>
          <t>#17_1_E13#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sz val="9"/>
            <rFont val="Tahoma"/>
            <family val="2"/>
          </rPr>
          <t>#17_1_F13#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#17_1_E14#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#17_1_F14#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#17_1_E15#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#17_1_F15#</t>
        </r>
        <r>
          <rPr>
            <sz val="9"/>
            <rFont val="Tahoma"/>
            <family val="0"/>
          </rPr>
          <t xml:space="preserve">
</t>
        </r>
      </text>
    </comment>
    <comment ref="D16" authorId="0">
      <text>
        <r>
          <rPr>
            <sz val="9"/>
            <rFont val="Tahoma"/>
            <family val="2"/>
          </rPr>
          <t>#17_1_E16#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sz val="9"/>
            <rFont val="Tahoma"/>
            <family val="2"/>
          </rPr>
          <t>#17_1_F16#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#17_1_E17#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#17_1_F17#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#17_1_E20#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#17_1_F20#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#17_1_E21#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#17_1_F21#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#17_1_E22#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sz val="9"/>
            <rFont val="Tahoma"/>
            <family val="2"/>
          </rPr>
          <t>#17_1_F22#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#17_1_E23#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#17_1_F23#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#17_1_E24#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#17_1_F24#</t>
        </r>
        <r>
          <rPr>
            <sz val="9"/>
            <rFont val="Tahoma"/>
            <family val="0"/>
          </rPr>
          <t xml:space="preserve">
</t>
        </r>
      </text>
    </comment>
    <comment ref="D27" authorId="0">
      <text>
        <r>
          <rPr>
            <sz val="9"/>
            <rFont val="Tahoma"/>
            <family val="2"/>
          </rPr>
          <t>#17_1_E27#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sz val="9"/>
            <rFont val="Tahoma"/>
            <family val="2"/>
          </rPr>
          <t>#17_1_F27#</t>
        </r>
        <r>
          <rPr>
            <sz val="9"/>
            <rFont val="Tahoma"/>
            <family val="0"/>
          </rPr>
          <t xml:space="preserve">
</t>
        </r>
      </text>
    </comment>
    <comment ref="D28" authorId="0">
      <text>
        <r>
          <rPr>
            <sz val="9"/>
            <rFont val="Tahoma"/>
            <family val="2"/>
          </rPr>
          <t>#17_1_E28#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sz val="9"/>
            <rFont val="Tahoma"/>
            <family val="2"/>
          </rPr>
          <t>#17_1_F28#</t>
        </r>
        <r>
          <rPr>
            <sz val="9"/>
            <rFont val="Tahoma"/>
            <family val="0"/>
          </rPr>
          <t xml:space="preserve">
</t>
        </r>
      </text>
    </comment>
    <comment ref="D29" authorId="0">
      <text>
        <r>
          <rPr>
            <sz val="9"/>
            <rFont val="Tahoma"/>
            <family val="2"/>
          </rPr>
          <t>#17_1_E29#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sz val="9"/>
            <rFont val="Tahoma"/>
            <family val="2"/>
          </rPr>
          <t>#17_1_F29#</t>
        </r>
        <r>
          <rPr>
            <sz val="9"/>
            <rFont val="Tahoma"/>
            <family val="0"/>
          </rPr>
          <t xml:space="preserve">
</t>
        </r>
      </text>
    </comment>
    <comment ref="D30" authorId="0">
      <text>
        <r>
          <rPr>
            <sz val="9"/>
            <rFont val="Tahoma"/>
            <family val="2"/>
          </rPr>
          <t>#17_1_E30#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sz val="9"/>
            <rFont val="Tahoma"/>
            <family val="2"/>
          </rPr>
          <t>#17_1_F30#</t>
        </r>
        <r>
          <rPr>
            <sz val="9"/>
            <rFont val="Tahoma"/>
            <family val="0"/>
          </rPr>
          <t xml:space="preserve">
</t>
        </r>
      </text>
    </comment>
    <comment ref="D31" authorId="0">
      <text>
        <r>
          <rPr>
            <sz val="9"/>
            <rFont val="Tahoma"/>
            <family val="2"/>
          </rPr>
          <t>#17_1_E31#</t>
        </r>
        <r>
          <rPr>
            <sz val="9"/>
            <rFont val="Tahoma"/>
            <family val="0"/>
          </rPr>
          <t xml:space="preserve">
</t>
        </r>
      </text>
    </comment>
    <comment ref="E31" authorId="0">
      <text>
        <r>
          <rPr>
            <sz val="9"/>
            <rFont val="Tahoma"/>
            <family val="2"/>
          </rPr>
          <t>#17_1_F31#</t>
        </r>
        <r>
          <rPr>
            <sz val="9"/>
            <rFont val="Tahoma"/>
            <family val="0"/>
          </rPr>
          <t xml:space="preserve">
</t>
        </r>
      </text>
    </comment>
    <comment ref="D32" authorId="0">
      <text>
        <r>
          <rPr>
            <sz val="9"/>
            <rFont val="Tahoma"/>
            <family val="2"/>
          </rPr>
          <t>#17_1_E32#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sz val="9"/>
            <rFont val="Tahoma"/>
            <family val="2"/>
          </rPr>
          <t>#17_1_F32#</t>
        </r>
        <r>
          <rPr>
            <sz val="9"/>
            <rFont val="Tahoma"/>
            <family val="0"/>
          </rPr>
          <t xml:space="preserve">
</t>
        </r>
      </text>
    </comment>
    <comment ref="D33" authorId="0">
      <text>
        <r>
          <rPr>
            <sz val="9"/>
            <rFont val="Tahoma"/>
            <family val="2"/>
          </rPr>
          <t>#17_1_E33#</t>
        </r>
        <r>
          <rPr>
            <sz val="9"/>
            <rFont val="Tahoma"/>
            <family val="0"/>
          </rPr>
          <t xml:space="preserve">
</t>
        </r>
      </text>
    </comment>
    <comment ref="E33" authorId="0">
      <text>
        <r>
          <rPr>
            <sz val="9"/>
            <rFont val="Tahoma"/>
            <family val="2"/>
          </rPr>
          <t>#17_1_F33#</t>
        </r>
        <r>
          <rPr>
            <sz val="9"/>
            <rFont val="Tahoma"/>
            <family val="0"/>
          </rPr>
          <t xml:space="preserve">
</t>
        </r>
      </text>
    </comment>
    <comment ref="D35" authorId="0">
      <text>
        <r>
          <rPr>
            <sz val="9"/>
            <rFont val="Tahoma"/>
            <family val="2"/>
          </rPr>
          <t>#17_1_E35#</t>
        </r>
        <r>
          <rPr>
            <sz val="9"/>
            <rFont val="Tahoma"/>
            <family val="0"/>
          </rPr>
          <t xml:space="preserve">
</t>
        </r>
      </text>
    </comment>
    <comment ref="E35" authorId="0">
      <text>
        <r>
          <rPr>
            <sz val="9"/>
            <rFont val="Tahoma"/>
            <family val="2"/>
          </rPr>
          <t>#17_1_F35#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ketvirtas</author>
  </authors>
  <commentList>
    <comment ref="D12" authorId="0">
      <text>
        <r>
          <rPr>
            <sz val="9"/>
            <rFont val="Tahoma"/>
            <family val="2"/>
          </rPr>
          <t>#17_8_E12#</t>
        </r>
      </text>
    </comment>
    <comment ref="D13" authorId="0">
      <text>
        <r>
          <rPr>
            <sz val="9"/>
            <rFont val="Tahoma"/>
            <family val="2"/>
          </rPr>
          <t>#17_8_E13#</t>
        </r>
      </text>
    </comment>
    <comment ref="D14" authorId="0">
      <text>
        <r>
          <rPr>
            <sz val="9"/>
            <rFont val="Tahoma"/>
            <family val="2"/>
          </rPr>
          <t>#17_8_E14#</t>
        </r>
      </text>
    </comment>
    <comment ref="D15" authorId="0">
      <text>
        <r>
          <rPr>
            <sz val="9"/>
            <rFont val="Tahoma"/>
            <family val="2"/>
          </rPr>
          <t>#17_8_E15#</t>
        </r>
      </text>
    </comment>
    <comment ref="D16" authorId="0">
      <text>
        <r>
          <rPr>
            <sz val="9"/>
            <rFont val="Tahoma"/>
            <family val="2"/>
          </rPr>
          <t>#17_8_E16#</t>
        </r>
      </text>
    </comment>
    <comment ref="D17" authorId="0">
      <text>
        <r>
          <rPr>
            <sz val="9"/>
            <rFont val="Tahoma"/>
            <family val="2"/>
          </rPr>
          <t>#17_8_E17#</t>
        </r>
      </text>
    </comment>
    <comment ref="D18" authorId="0">
      <text>
        <r>
          <rPr>
            <sz val="9"/>
            <rFont val="Tahoma"/>
            <family val="0"/>
          </rPr>
          <t>#17_8_E18#</t>
        </r>
      </text>
    </comment>
    <comment ref="D19" authorId="0">
      <text>
        <r>
          <rPr>
            <sz val="9"/>
            <rFont val="Tahoma"/>
            <family val="2"/>
          </rPr>
          <t>#17_8_E19#</t>
        </r>
      </text>
    </comment>
    <comment ref="D20" authorId="0">
      <text>
        <r>
          <rPr>
            <sz val="9"/>
            <rFont val="Tahoma"/>
            <family val="2"/>
          </rPr>
          <t>#17_8_E20#</t>
        </r>
      </text>
    </comment>
  </commentList>
</comments>
</file>

<file path=xl/comments13.xml><?xml version="1.0" encoding="utf-8"?>
<comments xmlns="http://schemas.openxmlformats.org/spreadsheetml/2006/main">
  <authors>
    <author>ketvirtas</author>
  </authors>
  <commentList>
    <comment ref="D12" authorId="0">
      <text>
        <r>
          <rPr>
            <sz val="9"/>
            <rFont val="Tahoma"/>
            <family val="2"/>
          </rPr>
          <t>#10_2_E12#</t>
        </r>
      </text>
    </comment>
    <comment ref="E12" authorId="0">
      <text>
        <r>
          <rPr>
            <sz val="9"/>
            <rFont val="Tahoma"/>
            <family val="2"/>
          </rPr>
          <t>#10_2_F12#</t>
        </r>
      </text>
    </comment>
    <comment ref="D13" authorId="0">
      <text>
        <r>
          <rPr>
            <sz val="9"/>
            <rFont val="Tahoma"/>
            <family val="2"/>
          </rPr>
          <t>#10_2_E13#</t>
        </r>
      </text>
    </comment>
    <comment ref="E13" authorId="0">
      <text>
        <r>
          <rPr>
            <sz val="9"/>
            <rFont val="Tahoma"/>
            <family val="2"/>
          </rPr>
          <t>#10_2_F13#</t>
        </r>
      </text>
    </comment>
    <comment ref="D14" authorId="0">
      <text>
        <r>
          <rPr>
            <sz val="9"/>
            <rFont val="Tahoma"/>
            <family val="2"/>
          </rPr>
          <t>#10_2_E14#</t>
        </r>
      </text>
    </comment>
    <comment ref="E14" authorId="0">
      <text>
        <r>
          <rPr>
            <sz val="9"/>
            <rFont val="Tahoma"/>
            <family val="2"/>
          </rPr>
          <t>#10_2_F14#</t>
        </r>
      </text>
    </comment>
    <comment ref="D15" authorId="0">
      <text>
        <r>
          <rPr>
            <sz val="9"/>
            <rFont val="Tahoma"/>
            <family val="2"/>
          </rPr>
          <t>#10_2_E15#</t>
        </r>
      </text>
    </comment>
    <comment ref="E15" authorId="0">
      <text>
        <r>
          <rPr>
            <sz val="9"/>
            <rFont val="Tahoma"/>
            <family val="2"/>
          </rPr>
          <t>#10_2_F15#</t>
        </r>
      </text>
    </comment>
    <comment ref="D16" authorId="0">
      <text>
        <r>
          <rPr>
            <sz val="9"/>
            <rFont val="Tahoma"/>
            <family val="2"/>
          </rPr>
          <t>#10_2_E16#</t>
        </r>
      </text>
    </comment>
    <comment ref="E16" authorId="0">
      <text>
        <r>
          <rPr>
            <sz val="9"/>
            <rFont val="Tahoma"/>
            <family val="2"/>
          </rPr>
          <t>#10_2_F16#</t>
        </r>
      </text>
    </comment>
    <comment ref="D17" authorId="0">
      <text>
        <r>
          <rPr>
            <sz val="9"/>
            <rFont val="Tahoma"/>
            <family val="2"/>
          </rPr>
          <t>#10_2_E17#</t>
        </r>
      </text>
    </comment>
    <comment ref="E17" authorId="0">
      <text>
        <r>
          <rPr>
            <sz val="9"/>
            <rFont val="Tahoma"/>
            <family val="2"/>
          </rPr>
          <t>#10_2_F17#</t>
        </r>
      </text>
    </comment>
    <comment ref="D18" authorId="0">
      <text>
        <r>
          <rPr>
            <sz val="9"/>
            <rFont val="Tahoma"/>
            <family val="2"/>
          </rPr>
          <t>#10_2_E18#</t>
        </r>
      </text>
    </comment>
    <comment ref="E18" authorId="0">
      <text>
        <r>
          <rPr>
            <sz val="9"/>
            <rFont val="Tahoma"/>
            <family val="2"/>
          </rPr>
          <t>#10_2_F18#</t>
        </r>
      </text>
    </comment>
    <comment ref="D19" authorId="0">
      <text>
        <r>
          <rPr>
            <sz val="9"/>
            <rFont val="Tahoma"/>
            <family val="2"/>
          </rPr>
          <t>#10_2_E19#</t>
        </r>
      </text>
    </comment>
    <comment ref="E19" authorId="0">
      <text>
        <r>
          <rPr>
            <sz val="9"/>
            <rFont val="Tahoma"/>
            <family val="2"/>
          </rPr>
          <t>#10_2_F19#</t>
        </r>
      </text>
    </comment>
  </commentList>
</comments>
</file>

<file path=xl/comments14.xml><?xml version="1.0" encoding="utf-8"?>
<comments xmlns="http://schemas.openxmlformats.org/spreadsheetml/2006/main">
  <authors>
    <author>ketvirtas</author>
  </authors>
  <commentList>
    <comment ref="D9" authorId="0">
      <text>
        <r>
          <rPr>
            <sz val="9"/>
            <rFont val="Tahoma"/>
            <family val="2"/>
          </rPr>
          <t>#17_16_E9#</t>
        </r>
      </text>
    </comment>
    <comment ref="D10" authorId="0">
      <text>
        <r>
          <rPr>
            <sz val="9"/>
            <rFont val="Tahoma"/>
            <family val="2"/>
          </rPr>
          <t>#17_16_E10#</t>
        </r>
      </text>
    </comment>
    <comment ref="D12" authorId="0">
      <text>
        <r>
          <rPr>
            <sz val="9"/>
            <rFont val="Tahoma"/>
            <family val="2"/>
          </rPr>
          <t>#17_16_E12#</t>
        </r>
      </text>
    </comment>
    <comment ref="D13" authorId="0">
      <text>
        <r>
          <rPr>
            <sz val="9"/>
            <rFont val="Tahoma"/>
            <family val="2"/>
          </rPr>
          <t>#17_16_E13#</t>
        </r>
      </text>
    </comment>
    <comment ref="D14" authorId="0">
      <text>
        <r>
          <rPr>
            <sz val="9"/>
            <rFont val="Tahoma"/>
            <family val="2"/>
          </rPr>
          <t>#17_16_E14#</t>
        </r>
      </text>
    </comment>
    <comment ref="D15" authorId="0">
      <text>
        <r>
          <rPr>
            <sz val="9"/>
            <rFont val="Tahoma"/>
            <family val="2"/>
          </rPr>
          <t>#17_16_E15#</t>
        </r>
      </text>
    </comment>
    <comment ref="D17" authorId="0">
      <text>
        <r>
          <rPr>
            <sz val="9"/>
            <rFont val="Tahoma"/>
            <family val="0"/>
          </rPr>
          <t xml:space="preserve">#17_16_E17#
</t>
        </r>
      </text>
    </comment>
    <comment ref="D18" authorId="0">
      <text>
        <r>
          <rPr>
            <sz val="9"/>
            <rFont val="Tahoma"/>
            <family val="2"/>
          </rPr>
          <t>#17_16_E18#</t>
        </r>
      </text>
    </comment>
    <comment ref="D19" authorId="0">
      <text>
        <r>
          <rPr>
            <sz val="9"/>
            <rFont val="Tahoma"/>
            <family val="2"/>
          </rPr>
          <t>#17_16_E19#</t>
        </r>
      </text>
    </comment>
  </commentList>
</comments>
</file>

<file path=xl/comments15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rFont val="Tahoma"/>
            <family val="2"/>
          </rPr>
          <t>#13_1_F12#</t>
        </r>
        <r>
          <rPr>
            <sz val="9"/>
            <rFont val="Tahoma"/>
            <family val="0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#13_1_G12#</t>
        </r>
        <r>
          <rPr>
            <sz val="9"/>
            <rFont val="Tahoma"/>
            <family val="0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>#13_1_H12#</t>
        </r>
        <r>
          <rPr>
            <sz val="9"/>
            <rFont val="Tahoma"/>
            <family val="0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#13_1_I12#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>#13_1_J12#</t>
        </r>
        <r>
          <rPr>
            <sz val="9"/>
            <rFont val="Tahoma"/>
            <family val="0"/>
          </rPr>
          <t xml:space="preserve">
</t>
        </r>
      </text>
    </comment>
    <comment ref="J12" authorId="0">
      <text>
        <r>
          <rPr>
            <sz val="9"/>
            <rFont val="Tahoma"/>
            <family val="2"/>
          </rPr>
          <t>#13_1_K12#</t>
        </r>
        <r>
          <rPr>
            <sz val="9"/>
            <rFont val="Tahoma"/>
            <family val="0"/>
          </rPr>
          <t xml:space="preserve">
</t>
        </r>
      </text>
    </comment>
    <comment ref="K12" authorId="0">
      <text>
        <r>
          <rPr>
            <sz val="9"/>
            <rFont val="Tahoma"/>
            <family val="2"/>
          </rPr>
          <t>#13_1_L12#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#13_1_F14#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#13_1_G14#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#13_1_H14#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#13_1_I14#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#13_1_J14#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#13_1_K14#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#13_1_L14#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#13_1_F15#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#13_1_G15#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#13_1_H15#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#13_1_I15#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#13_1_J15#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#13_1_K15#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#13_1_L15#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#-13_1_F17#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#-13_1_G17#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#-13_1_H17#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#-13_1_I17#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#-13_1_J17#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#-13_1_K17#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#-13_1_L17#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#-13_1_F18#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#-13_1_G18#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#-13_1_H18#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#-13_1_I18#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#-13_1_J18#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#-13_1_K18#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#-13_1_L18#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>#-13_1_F19#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sz val="9"/>
            <rFont val="Tahoma"/>
            <family val="2"/>
          </rPr>
          <t>#-13_1_G19#</t>
        </r>
        <r>
          <rPr>
            <sz val="9"/>
            <rFont val="Tahoma"/>
            <family val="0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#-13_1_H19#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sz val="9"/>
            <rFont val="Tahoma"/>
            <family val="2"/>
          </rPr>
          <t>#-13_1_I19#</t>
        </r>
        <r>
          <rPr>
            <sz val="9"/>
            <rFont val="Tahoma"/>
            <family val="0"/>
          </rPr>
          <t xml:space="preserve">
</t>
        </r>
      </text>
    </comment>
    <comment ref="I19" authorId="0">
      <text>
        <r>
          <rPr>
            <sz val="9"/>
            <rFont val="Tahoma"/>
            <family val="2"/>
          </rPr>
          <t>#-13_1_J19#</t>
        </r>
        <r>
          <rPr>
            <sz val="9"/>
            <rFont val="Tahoma"/>
            <family val="0"/>
          </rPr>
          <t xml:space="preserve">
</t>
        </r>
      </text>
    </comment>
    <comment ref="J19" authorId="0">
      <text>
        <r>
          <rPr>
            <sz val="9"/>
            <rFont val="Tahoma"/>
            <family val="2"/>
          </rPr>
          <t>#-13_1_K19#</t>
        </r>
        <r>
          <rPr>
            <sz val="9"/>
            <rFont val="Tahoma"/>
            <family val="0"/>
          </rPr>
          <t xml:space="preserve">
</t>
        </r>
      </text>
    </comment>
    <comment ref="K19" authorId="0">
      <text>
        <r>
          <rPr>
            <sz val="9"/>
            <rFont val="Tahoma"/>
            <family val="2"/>
          </rPr>
          <t>#-13_1_L19#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#13_1_F20#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#13_1_G20#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#13_1_H20#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#13_1_I20#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#13_1_J20#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#13_1_K20#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#13_1_L20#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#-13_1_G22#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#-13_1_H22#</t>
        </r>
        <r>
          <rPr>
            <sz val="9"/>
            <rFont val="Tahoma"/>
            <family val="0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#-13_1_J22#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#-13_1_G23#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#-13_1_H23#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#-13_1_J23#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#-13_1_G24#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#-13_1_H24#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#-13_1_J24#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#13_1_G26#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#13_1_H26#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#13_1_J26#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#13_1_G27#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#13_1_H27#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#13_1_J27#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#13_1_G28#</t>
        </r>
        <r>
          <rPr>
            <sz val="9"/>
            <rFont val="Tahoma"/>
            <family val="0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#13_1_H28#</t>
        </r>
        <r>
          <rPr>
            <sz val="9"/>
            <rFont val="Tahoma"/>
            <family val="0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#13_1_J28#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#13_1_G29#</t>
        </r>
      </text>
    </comment>
    <comment ref="G29" authorId="0">
      <text>
        <r>
          <rPr>
            <sz val="9"/>
            <rFont val="Tahoma"/>
            <family val="2"/>
          </rPr>
          <t>#13_1_H29#</t>
        </r>
      </text>
    </comment>
    <comment ref="I29" authorId="0">
      <text>
        <r>
          <rPr>
            <sz val="9"/>
            <rFont val="Tahoma"/>
            <family val="2"/>
          </rPr>
          <t>#13_1_J29#</t>
        </r>
      </text>
    </comment>
    <comment ref="E31" authorId="0">
      <text>
        <r>
          <rPr>
            <sz val="9"/>
            <rFont val="Tahoma"/>
            <family val="2"/>
          </rPr>
          <t>#-13_1_F31#</t>
        </r>
      </text>
    </comment>
    <comment ref="F31" authorId="0">
      <text>
        <r>
          <rPr>
            <sz val="9"/>
            <rFont val="Tahoma"/>
            <family val="2"/>
          </rPr>
          <t>#-13_1_G31#</t>
        </r>
      </text>
    </comment>
    <comment ref="G31" authorId="0">
      <text>
        <r>
          <rPr>
            <sz val="9"/>
            <rFont val="Tahoma"/>
            <family val="2"/>
          </rPr>
          <t>#-13_1_H31#</t>
        </r>
      </text>
    </comment>
    <comment ref="H31" authorId="0">
      <text>
        <r>
          <rPr>
            <sz val="9"/>
            <rFont val="Tahoma"/>
            <family val="2"/>
          </rPr>
          <t>#-13_1_I31#</t>
        </r>
      </text>
    </comment>
    <comment ref="I31" authorId="0">
      <text>
        <r>
          <rPr>
            <sz val="9"/>
            <rFont val="Tahoma"/>
            <family val="2"/>
          </rPr>
          <t>#-13_1_J31#</t>
        </r>
      </text>
    </comment>
    <comment ref="J31" authorId="0">
      <text>
        <r>
          <rPr>
            <sz val="9"/>
            <rFont val="Tahoma"/>
            <family val="2"/>
          </rPr>
          <t>#-13_1_K31#</t>
        </r>
      </text>
    </comment>
    <comment ref="K31" authorId="0">
      <text>
        <r>
          <rPr>
            <sz val="9"/>
            <rFont val="Tahoma"/>
            <family val="2"/>
          </rPr>
          <t>#-13_1_L31#</t>
        </r>
      </text>
    </comment>
    <comment ref="E32" authorId="0">
      <text>
        <r>
          <rPr>
            <sz val="9"/>
            <rFont val="Tahoma"/>
            <family val="2"/>
          </rPr>
          <t>#-13_1_F32#</t>
        </r>
        <r>
          <rPr>
            <sz val="9"/>
            <rFont val="Tahoma"/>
            <family val="0"/>
          </rPr>
          <t xml:space="preserve">
</t>
        </r>
      </text>
    </comment>
    <comment ref="F32" authorId="0">
      <text>
        <r>
          <rPr>
            <sz val="9"/>
            <rFont val="Tahoma"/>
            <family val="2"/>
          </rPr>
          <t>#-13_1_G32#</t>
        </r>
        <r>
          <rPr>
            <sz val="9"/>
            <rFont val="Tahoma"/>
            <family val="0"/>
          </rPr>
          <t xml:space="preserve">
</t>
        </r>
      </text>
    </comment>
    <comment ref="G32" authorId="0">
      <text>
        <r>
          <rPr>
            <sz val="9"/>
            <rFont val="Tahoma"/>
            <family val="2"/>
          </rPr>
          <t>#-13_1_H32#</t>
        </r>
        <r>
          <rPr>
            <sz val="9"/>
            <rFont val="Tahoma"/>
            <family val="0"/>
          </rPr>
          <t xml:space="preserve">
</t>
        </r>
      </text>
    </comment>
    <comment ref="H32" authorId="0">
      <text>
        <r>
          <rPr>
            <sz val="9"/>
            <rFont val="Tahoma"/>
            <family val="2"/>
          </rPr>
          <t>#-13_1_I32#</t>
        </r>
        <r>
          <rPr>
            <sz val="9"/>
            <rFont val="Tahoma"/>
            <family val="0"/>
          </rPr>
          <t xml:space="preserve">
</t>
        </r>
      </text>
    </comment>
    <comment ref="I32" authorId="0">
      <text>
        <r>
          <rPr>
            <sz val="9"/>
            <rFont val="Tahoma"/>
            <family val="2"/>
          </rPr>
          <t>#-13_1_J32#</t>
        </r>
        <r>
          <rPr>
            <sz val="9"/>
            <rFont val="Tahoma"/>
            <family val="0"/>
          </rPr>
          <t xml:space="preserve">
</t>
        </r>
      </text>
    </comment>
    <comment ref="J32" authorId="0">
      <text>
        <r>
          <rPr>
            <sz val="9"/>
            <rFont val="Tahoma"/>
            <family val="2"/>
          </rPr>
          <t>#-13_1_K32#</t>
        </r>
        <r>
          <rPr>
            <sz val="9"/>
            <rFont val="Tahoma"/>
            <family val="0"/>
          </rPr>
          <t xml:space="preserve">
</t>
        </r>
      </text>
    </comment>
    <comment ref="K32" authorId="0">
      <text>
        <r>
          <rPr>
            <sz val="9"/>
            <rFont val="Tahoma"/>
            <family val="2"/>
          </rPr>
          <t>#-13_1_L32#</t>
        </r>
        <r>
          <rPr>
            <sz val="9"/>
            <rFont val="Tahoma"/>
            <family val="0"/>
          </rPr>
          <t xml:space="preserve">
</t>
        </r>
      </text>
    </comment>
    <comment ref="E33" authorId="0">
      <text>
        <r>
          <rPr>
            <sz val="9"/>
            <rFont val="Tahoma"/>
            <family val="2"/>
          </rPr>
          <t>#-13_1_F33#</t>
        </r>
        <r>
          <rPr>
            <sz val="9"/>
            <rFont val="Tahoma"/>
            <family val="0"/>
          </rPr>
          <t xml:space="preserve">
</t>
        </r>
      </text>
    </comment>
    <comment ref="F33" authorId="0">
      <text>
        <r>
          <rPr>
            <sz val="9"/>
            <rFont val="Tahoma"/>
            <family val="2"/>
          </rPr>
          <t>#-13_1_G33#</t>
        </r>
        <r>
          <rPr>
            <sz val="9"/>
            <rFont val="Tahoma"/>
            <family val="0"/>
          </rPr>
          <t xml:space="preserve">
</t>
        </r>
      </text>
    </comment>
    <comment ref="G33" authorId="0">
      <text>
        <r>
          <rPr>
            <sz val="9"/>
            <rFont val="Tahoma"/>
            <family val="2"/>
          </rPr>
          <t>#-13_1_H33#</t>
        </r>
        <r>
          <rPr>
            <sz val="9"/>
            <rFont val="Tahoma"/>
            <family val="0"/>
          </rPr>
          <t xml:space="preserve">
</t>
        </r>
      </text>
    </comment>
    <comment ref="H33" authorId="0">
      <text>
        <r>
          <rPr>
            <sz val="9"/>
            <rFont val="Tahoma"/>
            <family val="2"/>
          </rPr>
          <t>#-13_1_I33#</t>
        </r>
        <r>
          <rPr>
            <sz val="9"/>
            <rFont val="Tahoma"/>
            <family val="0"/>
          </rPr>
          <t xml:space="preserve">
</t>
        </r>
      </text>
    </comment>
    <comment ref="I33" authorId="0">
      <text>
        <r>
          <rPr>
            <sz val="9"/>
            <rFont val="Tahoma"/>
            <family val="2"/>
          </rPr>
          <t>#-13_1_J33#</t>
        </r>
        <r>
          <rPr>
            <sz val="9"/>
            <rFont val="Tahoma"/>
            <family val="0"/>
          </rPr>
          <t xml:space="preserve">
</t>
        </r>
      </text>
    </comment>
    <comment ref="J33" authorId="0">
      <text>
        <r>
          <rPr>
            <sz val="9"/>
            <rFont val="Tahoma"/>
            <family val="2"/>
          </rPr>
          <t>#-13_1_K33#</t>
        </r>
        <r>
          <rPr>
            <sz val="9"/>
            <rFont val="Tahoma"/>
            <family val="0"/>
          </rPr>
          <t xml:space="preserve">
</t>
        </r>
      </text>
    </comment>
    <comment ref="K33" authorId="0">
      <text>
        <r>
          <rPr>
            <sz val="9"/>
            <rFont val="Tahoma"/>
            <family val="2"/>
          </rPr>
          <t>#-13_1_L33#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sz val="9"/>
            <rFont val="Tahoma"/>
            <family val="2"/>
          </rPr>
          <t>#13_1_F34#</t>
        </r>
        <r>
          <rPr>
            <sz val="9"/>
            <rFont val="Tahoma"/>
            <family val="0"/>
          </rPr>
          <t xml:space="preserve">
</t>
        </r>
      </text>
    </comment>
    <comment ref="F34" authorId="0">
      <text>
        <r>
          <rPr>
            <sz val="9"/>
            <rFont val="Tahoma"/>
            <family val="2"/>
          </rPr>
          <t>#13_1_G34#</t>
        </r>
        <r>
          <rPr>
            <sz val="9"/>
            <rFont val="Tahoma"/>
            <family val="0"/>
          </rPr>
          <t xml:space="preserve">
</t>
        </r>
      </text>
    </comment>
    <comment ref="G34" authorId="0">
      <text>
        <r>
          <rPr>
            <sz val="9"/>
            <rFont val="Tahoma"/>
            <family val="2"/>
          </rPr>
          <t>#13_1_H34#</t>
        </r>
        <r>
          <rPr>
            <sz val="9"/>
            <rFont val="Tahoma"/>
            <family val="0"/>
          </rPr>
          <t xml:space="preserve">
</t>
        </r>
      </text>
    </comment>
    <comment ref="H34" authorId="0">
      <text>
        <r>
          <rPr>
            <sz val="9"/>
            <rFont val="Tahoma"/>
            <family val="2"/>
          </rPr>
          <t>#13_1_I34#</t>
        </r>
        <r>
          <rPr>
            <sz val="9"/>
            <rFont val="Tahoma"/>
            <family val="0"/>
          </rPr>
          <t xml:space="preserve">
</t>
        </r>
      </text>
    </comment>
    <comment ref="I34" authorId="0">
      <text>
        <r>
          <rPr>
            <sz val="9"/>
            <rFont val="Tahoma"/>
            <family val="2"/>
          </rPr>
          <t>#13_1_J34#</t>
        </r>
        <r>
          <rPr>
            <sz val="9"/>
            <rFont val="Tahoma"/>
            <family val="0"/>
          </rPr>
          <t xml:space="preserve">
</t>
        </r>
      </text>
    </comment>
    <comment ref="J34" authorId="0">
      <text>
        <r>
          <rPr>
            <sz val="9"/>
            <rFont val="Tahoma"/>
            <family val="2"/>
          </rPr>
          <t>#13_1_K34#</t>
        </r>
        <r>
          <rPr>
            <sz val="9"/>
            <rFont val="Tahoma"/>
            <family val="0"/>
          </rPr>
          <t xml:space="preserve">
</t>
        </r>
      </text>
    </comment>
    <comment ref="K34" authorId="0">
      <text>
        <r>
          <rPr>
            <sz val="9"/>
            <rFont val="Tahoma"/>
            <family val="2"/>
          </rPr>
          <t>#13_1_L34#</t>
        </r>
        <r>
          <rPr>
            <sz val="9"/>
            <rFont val="Tahoma"/>
            <family val="0"/>
          </rPr>
          <t xml:space="preserve">
</t>
        </r>
      </text>
    </comment>
    <comment ref="E36" authorId="0">
      <text>
        <r>
          <rPr>
            <sz val="9"/>
            <rFont val="Tahoma"/>
            <family val="2"/>
          </rPr>
          <t>#13_1_F36#</t>
        </r>
        <r>
          <rPr>
            <sz val="9"/>
            <rFont val="Tahoma"/>
            <family val="0"/>
          </rPr>
          <t xml:space="preserve">
</t>
        </r>
      </text>
    </comment>
    <comment ref="F36" authorId="0">
      <text>
        <r>
          <rPr>
            <sz val="9"/>
            <rFont val="Tahoma"/>
            <family val="2"/>
          </rPr>
          <t>#13_1_G36#</t>
        </r>
        <r>
          <rPr>
            <sz val="9"/>
            <rFont val="Tahoma"/>
            <family val="0"/>
          </rPr>
          <t xml:space="preserve">
</t>
        </r>
      </text>
    </comment>
    <comment ref="G36" authorId="0">
      <text>
        <r>
          <rPr>
            <sz val="9"/>
            <rFont val="Tahoma"/>
            <family val="2"/>
          </rPr>
          <t>#13_1_H36#</t>
        </r>
        <r>
          <rPr>
            <sz val="9"/>
            <rFont val="Tahoma"/>
            <family val="0"/>
          </rPr>
          <t xml:space="preserve">
</t>
        </r>
      </text>
    </comment>
    <comment ref="H36" authorId="0">
      <text>
        <r>
          <rPr>
            <sz val="9"/>
            <rFont val="Tahoma"/>
            <family val="2"/>
          </rPr>
          <t>#13_1_I36#</t>
        </r>
        <r>
          <rPr>
            <sz val="9"/>
            <rFont val="Tahoma"/>
            <family val="0"/>
          </rPr>
          <t xml:space="preserve">
</t>
        </r>
      </text>
    </comment>
    <comment ref="I36" authorId="0">
      <text>
        <r>
          <rPr>
            <sz val="9"/>
            <rFont val="Tahoma"/>
            <family val="2"/>
          </rPr>
          <t>#13_1_J36#</t>
        </r>
        <r>
          <rPr>
            <sz val="9"/>
            <rFont val="Tahoma"/>
            <family val="0"/>
          </rPr>
          <t xml:space="preserve">
</t>
        </r>
      </text>
    </comment>
    <comment ref="J36" authorId="0">
      <text>
        <r>
          <rPr>
            <sz val="9"/>
            <rFont val="Tahoma"/>
            <family val="2"/>
          </rPr>
          <t>#13_1_K36#</t>
        </r>
        <r>
          <rPr>
            <sz val="9"/>
            <rFont val="Tahoma"/>
            <family val="0"/>
          </rPr>
          <t xml:space="preserve">
</t>
        </r>
      </text>
    </comment>
    <comment ref="K36" authorId="0">
      <text>
        <r>
          <rPr>
            <sz val="9"/>
            <rFont val="Tahoma"/>
            <family val="2"/>
          </rPr>
          <t>#13_1_L36#</t>
        </r>
        <r>
          <rPr>
            <sz val="9"/>
            <rFont val="Tahoma"/>
            <family val="0"/>
          </rPr>
          <t xml:space="preserve">
</t>
        </r>
      </text>
    </comment>
    <comment ref="E37" authorId="0">
      <text>
        <r>
          <rPr>
            <sz val="9"/>
            <rFont val="Tahoma"/>
            <family val="2"/>
          </rPr>
          <t>#13_1_F37#</t>
        </r>
        <r>
          <rPr>
            <sz val="9"/>
            <rFont val="Tahoma"/>
            <family val="0"/>
          </rPr>
          <t xml:space="preserve">
</t>
        </r>
      </text>
    </comment>
    <comment ref="F37" authorId="0">
      <text>
        <r>
          <rPr>
            <sz val="9"/>
            <rFont val="Tahoma"/>
            <family val="2"/>
          </rPr>
          <t>#13_1_G37#</t>
        </r>
        <r>
          <rPr>
            <sz val="9"/>
            <rFont val="Tahoma"/>
            <family val="0"/>
          </rPr>
          <t xml:space="preserve">
</t>
        </r>
      </text>
    </comment>
    <comment ref="G37" authorId="0">
      <text>
        <r>
          <rPr>
            <sz val="9"/>
            <rFont val="Tahoma"/>
            <family val="2"/>
          </rPr>
          <t>#13_1_H37#</t>
        </r>
        <r>
          <rPr>
            <sz val="9"/>
            <rFont val="Tahoma"/>
            <family val="0"/>
          </rPr>
          <t xml:space="preserve">
</t>
        </r>
      </text>
    </comment>
    <comment ref="H37" authorId="0">
      <text>
        <r>
          <rPr>
            <sz val="9"/>
            <rFont val="Tahoma"/>
            <family val="2"/>
          </rPr>
          <t>#13_1_I37#</t>
        </r>
        <r>
          <rPr>
            <sz val="9"/>
            <rFont val="Tahoma"/>
            <family val="0"/>
          </rPr>
          <t xml:space="preserve">
</t>
        </r>
      </text>
    </comment>
    <comment ref="I37" authorId="0">
      <text>
        <r>
          <rPr>
            <sz val="9"/>
            <rFont val="Tahoma"/>
            <family val="2"/>
          </rPr>
          <t>#13_1_J37#</t>
        </r>
        <r>
          <rPr>
            <sz val="9"/>
            <rFont val="Tahoma"/>
            <family val="0"/>
          </rPr>
          <t xml:space="preserve">
</t>
        </r>
      </text>
    </comment>
    <comment ref="J37" authorId="0">
      <text>
        <r>
          <rPr>
            <sz val="9"/>
            <rFont val="Tahoma"/>
            <family val="2"/>
          </rPr>
          <t>#13_1_K37#</t>
        </r>
        <r>
          <rPr>
            <sz val="9"/>
            <rFont val="Tahoma"/>
            <family val="0"/>
          </rPr>
          <t xml:space="preserve">
</t>
        </r>
      </text>
    </comment>
    <comment ref="K37" authorId="0">
      <text>
        <r>
          <rPr>
            <sz val="9"/>
            <rFont val="Tahoma"/>
            <family val="2"/>
          </rPr>
          <t>#13_1_L37#</t>
        </r>
        <r>
          <rPr>
            <sz val="9"/>
            <rFont val="Tahoma"/>
            <family val="0"/>
          </rPr>
          <t xml:space="preserve">
</t>
        </r>
      </text>
    </comment>
    <comment ref="E38" authorId="0">
      <text>
        <r>
          <rPr>
            <sz val="9"/>
            <rFont val="Tahoma"/>
            <family val="2"/>
          </rPr>
          <t>#13_1_F38#</t>
        </r>
        <r>
          <rPr>
            <sz val="9"/>
            <rFont val="Tahoma"/>
            <family val="0"/>
          </rPr>
          <t xml:space="preserve">
</t>
        </r>
      </text>
    </comment>
    <comment ref="F38" authorId="0">
      <text>
        <r>
          <rPr>
            <sz val="9"/>
            <rFont val="Tahoma"/>
            <family val="2"/>
          </rPr>
          <t>#13_1_G38#</t>
        </r>
        <r>
          <rPr>
            <sz val="9"/>
            <rFont val="Tahoma"/>
            <family val="0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>#13_1_H38#</t>
        </r>
        <r>
          <rPr>
            <sz val="9"/>
            <rFont val="Tahoma"/>
            <family val="0"/>
          </rPr>
          <t xml:space="preserve">
</t>
        </r>
      </text>
    </comment>
    <comment ref="H38" authorId="0">
      <text>
        <r>
          <rPr>
            <sz val="9"/>
            <rFont val="Tahoma"/>
            <family val="2"/>
          </rPr>
          <t>#13_1_I38#</t>
        </r>
        <r>
          <rPr>
            <sz val="9"/>
            <rFont val="Tahoma"/>
            <family val="0"/>
          </rPr>
          <t xml:space="preserve">
</t>
        </r>
      </text>
    </comment>
    <comment ref="I38" authorId="0">
      <text>
        <r>
          <rPr>
            <sz val="9"/>
            <rFont val="Tahoma"/>
            <family val="2"/>
          </rPr>
          <t>#13_1_J38#</t>
        </r>
        <r>
          <rPr>
            <sz val="9"/>
            <rFont val="Tahoma"/>
            <family val="0"/>
          </rPr>
          <t xml:space="preserve">
</t>
        </r>
      </text>
    </comment>
    <comment ref="J38" authorId="0">
      <text>
        <r>
          <rPr>
            <sz val="9"/>
            <rFont val="Tahoma"/>
            <family val="2"/>
          </rPr>
          <t>#13_1_K38#</t>
        </r>
        <r>
          <rPr>
            <sz val="9"/>
            <rFont val="Tahoma"/>
            <family val="0"/>
          </rPr>
          <t xml:space="preserve">
</t>
        </r>
      </text>
    </comment>
    <comment ref="K38" authorId="0">
      <text>
        <r>
          <rPr>
            <sz val="9"/>
            <rFont val="Tahoma"/>
            <family val="2"/>
          </rPr>
          <t>#13_1_L38#</t>
        </r>
        <r>
          <rPr>
            <sz val="9"/>
            <rFont val="Tahoma"/>
            <family val="0"/>
          </rPr>
          <t xml:space="preserve">
</t>
        </r>
      </text>
    </comment>
    <comment ref="E39" authorId="0">
      <text>
        <r>
          <rPr>
            <sz val="9"/>
            <rFont val="Tahoma"/>
            <family val="2"/>
          </rPr>
          <t>#13_1_F39#</t>
        </r>
        <r>
          <rPr>
            <sz val="9"/>
            <rFont val="Tahoma"/>
            <family val="0"/>
          </rPr>
          <t xml:space="preserve">
</t>
        </r>
      </text>
    </comment>
    <comment ref="F39" authorId="0">
      <text>
        <r>
          <rPr>
            <sz val="9"/>
            <rFont val="Tahoma"/>
            <family val="2"/>
          </rPr>
          <t>#13_1_G39#</t>
        </r>
        <r>
          <rPr>
            <sz val="9"/>
            <rFont val="Tahoma"/>
            <family val="0"/>
          </rPr>
          <t xml:space="preserve">
</t>
        </r>
      </text>
    </comment>
    <comment ref="G39" authorId="0">
      <text>
        <r>
          <rPr>
            <sz val="9"/>
            <rFont val="Tahoma"/>
            <family val="2"/>
          </rPr>
          <t>#13_1_H39#</t>
        </r>
        <r>
          <rPr>
            <sz val="9"/>
            <rFont val="Tahoma"/>
            <family val="0"/>
          </rPr>
          <t xml:space="preserve">
</t>
        </r>
      </text>
    </comment>
    <comment ref="H39" authorId="0">
      <text>
        <r>
          <rPr>
            <sz val="9"/>
            <rFont val="Tahoma"/>
            <family val="2"/>
          </rPr>
          <t>#13_1_I39#</t>
        </r>
        <r>
          <rPr>
            <sz val="9"/>
            <rFont val="Tahoma"/>
            <family val="0"/>
          </rPr>
          <t xml:space="preserve">
</t>
        </r>
      </text>
    </comment>
    <comment ref="I39" authorId="0">
      <text>
        <r>
          <rPr>
            <sz val="9"/>
            <rFont val="Tahoma"/>
            <family val="2"/>
          </rPr>
          <t>#13_1_J39#</t>
        </r>
        <r>
          <rPr>
            <sz val="9"/>
            <rFont val="Tahoma"/>
            <family val="0"/>
          </rPr>
          <t xml:space="preserve">
</t>
        </r>
      </text>
    </comment>
    <comment ref="J39" authorId="0">
      <text>
        <r>
          <rPr>
            <sz val="9"/>
            <rFont val="Tahoma"/>
            <family val="2"/>
          </rPr>
          <t>#13_1_K39#</t>
        </r>
        <r>
          <rPr>
            <sz val="9"/>
            <rFont val="Tahoma"/>
            <family val="0"/>
          </rPr>
          <t xml:space="preserve">
</t>
        </r>
      </text>
    </comment>
    <comment ref="K39" authorId="0">
      <text>
        <r>
          <rPr>
            <sz val="9"/>
            <rFont val="Tahoma"/>
            <family val="2"/>
          </rPr>
          <t>#13_1_L39#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antras</author>
  </authors>
  <commentList>
    <comment ref="C20" authorId="0">
      <text>
        <r>
          <rPr>
            <sz val="9"/>
            <rFont val="Tahoma"/>
            <family val="2"/>
          </rPr>
          <t>#4_1_D20#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#4_1_E20#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#4_1_F20#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#4_1_G20#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#4_1_H20#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#4_1_J20#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#4_1_E21#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#4_1_G21#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#4_1_H21#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#4_1_E22#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#4_1_G22#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#4_1_H22#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#4_1_E23#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#4_1_F23#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#4_1_H23#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#4_1_F24#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#4_1_H24#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sz val="9"/>
            <rFont val="Tahoma"/>
            <family val="2"/>
          </rPr>
          <t>#4_1_F25#</t>
        </r>
        <r>
          <rPr>
            <sz val="9"/>
            <rFont val="Tahoma"/>
            <family val="0"/>
          </rPr>
          <t xml:space="preserve">
</t>
        </r>
      </text>
    </comment>
    <comment ref="G25" authorId="0">
      <text>
        <r>
          <rPr>
            <sz val="9"/>
            <rFont val="Tahoma"/>
            <family val="2"/>
          </rPr>
          <t>#4_1_H25#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sz val="9"/>
            <rFont val="Tahoma"/>
            <family val="2"/>
          </rPr>
          <t>#4_1_D26#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#4_1_G26#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#4_1_H26#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#4_1_J26#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#4_1_G27#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#4_1_H27#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#4_1_J27#</t>
        </r>
        <r>
          <rPr>
            <sz val="9"/>
            <rFont val="Tahoma"/>
            <family val="0"/>
          </rPr>
          <t xml:space="preserve">
</t>
        </r>
      </text>
    </comment>
    <comment ref="D29" authorId="0">
      <text>
        <r>
          <rPr>
            <sz val="9"/>
            <rFont val="Tahoma"/>
            <family val="2"/>
          </rPr>
          <t>#4_1_E29#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#4_1_G29#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#4_1_H29#</t>
        </r>
        <r>
          <rPr>
            <sz val="9"/>
            <rFont val="Tahoma"/>
            <family val="0"/>
          </rPr>
          <t xml:space="preserve">
</t>
        </r>
      </text>
    </comment>
    <comment ref="D30" authorId="0">
      <text>
        <r>
          <rPr>
            <sz val="9"/>
            <rFont val="Tahoma"/>
            <family val="2"/>
          </rPr>
          <t>#4_1_E30#</t>
        </r>
        <r>
          <rPr>
            <sz val="9"/>
            <rFont val="Tahoma"/>
            <family val="0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#4_1_G30#</t>
        </r>
        <r>
          <rPr>
            <sz val="9"/>
            <rFont val="Tahoma"/>
            <family val="0"/>
          </rPr>
          <t xml:space="preserve">
</t>
        </r>
      </text>
    </comment>
    <comment ref="G30" authorId="0">
      <text>
        <r>
          <rPr>
            <sz val="9"/>
            <rFont val="Tahoma"/>
            <family val="2"/>
          </rPr>
          <t>#4_1_H30#</t>
        </r>
        <r>
          <rPr>
            <sz val="9"/>
            <rFont val="Tahoma"/>
            <family val="0"/>
          </rPr>
          <t xml:space="preserve">
</t>
        </r>
      </text>
    </comment>
    <comment ref="D31" authorId="0">
      <text>
        <r>
          <rPr>
            <sz val="9"/>
            <rFont val="Tahoma"/>
            <family val="2"/>
          </rPr>
          <t>#4_1_E31#</t>
        </r>
        <r>
          <rPr>
            <sz val="9"/>
            <rFont val="Tahoma"/>
            <family val="0"/>
          </rPr>
          <t xml:space="preserve">
</t>
        </r>
      </text>
    </comment>
    <comment ref="E31" authorId="0">
      <text>
        <r>
          <rPr>
            <sz val="9"/>
            <rFont val="Tahoma"/>
            <family val="2"/>
          </rPr>
          <t>#4_1_E31#</t>
        </r>
        <r>
          <rPr>
            <sz val="9"/>
            <rFont val="Tahoma"/>
            <family val="0"/>
          </rPr>
          <t xml:space="preserve">
</t>
        </r>
      </text>
    </comment>
    <comment ref="G31" authorId="0">
      <text>
        <r>
          <rPr>
            <sz val="9"/>
            <rFont val="Tahoma"/>
            <family val="2"/>
          </rPr>
          <t>#4_1_H31#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sz val="9"/>
            <rFont val="Tahoma"/>
            <family val="2"/>
          </rPr>
          <t>#4_1_F32#</t>
        </r>
        <r>
          <rPr>
            <sz val="9"/>
            <rFont val="Tahoma"/>
            <family val="0"/>
          </rPr>
          <t xml:space="preserve">
</t>
        </r>
      </text>
    </comment>
    <comment ref="G32" authorId="0">
      <text>
        <r>
          <rPr>
            <sz val="9"/>
            <rFont val="Tahoma"/>
            <family val="2"/>
          </rPr>
          <t>#4_1_H32#</t>
        </r>
        <r>
          <rPr>
            <b/>
            <sz val="9"/>
            <rFont val="Tahoma"/>
            <family val="0"/>
          </rPr>
          <t xml:space="preserve">
</t>
        </r>
      </text>
    </comment>
    <comment ref="E33" authorId="0">
      <text>
        <r>
          <rPr>
            <sz val="9"/>
            <rFont val="Tahoma"/>
            <family val="2"/>
          </rPr>
          <t>#4_1_F33#</t>
        </r>
        <r>
          <rPr>
            <sz val="9"/>
            <rFont val="Tahoma"/>
            <family val="0"/>
          </rPr>
          <t xml:space="preserve">
</t>
        </r>
      </text>
    </comment>
    <comment ref="G33" authorId="0">
      <text>
        <r>
          <rPr>
            <sz val="9"/>
            <rFont val="Tahoma"/>
            <family val="2"/>
          </rPr>
          <t>#4_1_H33#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C34" authorId="0">
      <text>
        <r>
          <rPr>
            <sz val="9"/>
            <rFont val="Tahoma"/>
            <family val="2"/>
          </rPr>
          <t>#4_1_D34#</t>
        </r>
        <r>
          <rPr>
            <sz val="9"/>
            <rFont val="Tahoma"/>
            <family val="0"/>
          </rPr>
          <t xml:space="preserve">
</t>
        </r>
      </text>
    </comment>
    <comment ref="F34" authorId="0">
      <text>
        <r>
          <rPr>
            <sz val="9"/>
            <rFont val="Tahoma"/>
            <family val="2"/>
          </rPr>
          <t>#4_1_G34#</t>
        </r>
      </text>
    </comment>
    <comment ref="G34" authorId="0">
      <text>
        <r>
          <rPr>
            <sz val="9"/>
            <rFont val="Tahoma"/>
            <family val="2"/>
          </rPr>
          <t>#4_1_H34#</t>
        </r>
      </text>
    </comment>
    <comment ref="I34" authorId="0">
      <text>
        <r>
          <rPr>
            <sz val="9"/>
            <rFont val="Tahoma"/>
            <family val="2"/>
          </rPr>
          <t>#4_1_J34#</t>
        </r>
      </text>
    </comment>
    <comment ref="F35" authorId="0">
      <text>
        <r>
          <rPr>
            <sz val="9"/>
            <rFont val="Tahoma"/>
            <family val="2"/>
          </rPr>
          <t>#4_1_G35#</t>
        </r>
        <r>
          <rPr>
            <sz val="9"/>
            <rFont val="Tahoma"/>
            <family val="0"/>
          </rPr>
          <t xml:space="preserve">
</t>
        </r>
      </text>
    </comment>
    <comment ref="G35" authorId="0">
      <text>
        <r>
          <rPr>
            <sz val="9"/>
            <rFont val="Tahoma"/>
            <family val="2"/>
          </rPr>
          <t>#4_1_H35#</t>
        </r>
        <r>
          <rPr>
            <sz val="9"/>
            <rFont val="Tahoma"/>
            <family val="0"/>
          </rPr>
          <t xml:space="preserve">
</t>
        </r>
      </text>
    </comment>
    <comment ref="I35" authorId="0">
      <text>
        <r>
          <rPr>
            <sz val="9"/>
            <rFont val="Tahoma"/>
            <family val="2"/>
          </rPr>
          <t>#4_1_J35#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antras</author>
  </authors>
  <commentList>
    <comment ref="C10" authorId="0">
      <text>
        <r>
          <rPr>
            <sz val="9"/>
            <rFont val="Tahoma"/>
            <family val="2"/>
          </rPr>
          <t>#08_1_D10#</t>
        </r>
        <r>
          <rPr>
            <sz val="9"/>
            <rFont val="Tahoma"/>
            <family val="0"/>
          </rPr>
          <t xml:space="preserve">
</t>
        </r>
      </text>
    </comment>
    <comment ref="D10" authorId="0">
      <text>
        <r>
          <rPr>
            <sz val="9"/>
            <rFont val="Tahoma"/>
            <family val="2"/>
          </rPr>
          <t>#08_1_E10#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sz val="9"/>
            <rFont val="Tahoma"/>
            <family val="2"/>
          </rPr>
          <t>#08_1_F10#</t>
        </r>
        <r>
          <rPr>
            <sz val="9"/>
            <rFont val="Tahoma"/>
            <family val="0"/>
          </rPr>
          <t xml:space="preserve">
</t>
        </r>
      </text>
    </comment>
    <comment ref="F10" authorId="0">
      <text>
        <r>
          <rPr>
            <sz val="9"/>
            <rFont val="Tahoma"/>
            <family val="2"/>
          </rPr>
          <t>#08_1_G10#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sz val="9"/>
            <rFont val="Tahoma"/>
            <family val="2"/>
          </rPr>
          <t>#08_1_H10#</t>
        </r>
        <r>
          <rPr>
            <sz val="9"/>
            <rFont val="Tahoma"/>
            <family val="0"/>
          </rPr>
          <t xml:space="preserve">
</t>
        </r>
      </text>
    </comment>
    <comment ref="H10" authorId="0">
      <text>
        <r>
          <rPr>
            <sz val="9"/>
            <rFont val="Tahoma"/>
            <family val="2"/>
          </rPr>
          <t>#08_1_I10#</t>
        </r>
        <r>
          <rPr>
            <sz val="9"/>
            <rFont val="Tahoma"/>
            <family val="0"/>
          </rPr>
          <t xml:space="preserve">
</t>
        </r>
      </text>
    </comment>
    <comment ref="I10" authorId="0">
      <text>
        <r>
          <rPr>
            <sz val="9"/>
            <rFont val="Tahoma"/>
            <family val="2"/>
          </rPr>
          <t>#08_1_J10#</t>
        </r>
        <r>
          <rPr>
            <sz val="9"/>
            <rFont val="Tahoma"/>
            <family val="0"/>
          </rPr>
          <t xml:space="preserve">
</t>
        </r>
      </text>
    </comment>
    <comment ref="C12" authorId="0">
      <text>
        <r>
          <rPr>
            <sz val="9"/>
            <rFont val="Tahoma"/>
            <family val="2"/>
          </rPr>
          <t>#08_1_D12#</t>
        </r>
        <r>
          <rPr>
            <sz val="9"/>
            <rFont val="Tahoma"/>
            <family val="0"/>
          </rPr>
          <t xml:space="preserve">
</t>
        </r>
      </text>
    </comment>
    <comment ref="D12" authorId="0">
      <text>
        <r>
          <rPr>
            <sz val="9"/>
            <rFont val="Tahoma"/>
            <family val="2"/>
          </rPr>
          <t>#08_1_E12#</t>
        </r>
        <r>
          <rPr>
            <sz val="9"/>
            <rFont val="Tahoma"/>
            <family val="0"/>
          </rPr>
          <t xml:space="preserve">
</t>
        </r>
      </text>
    </comment>
    <comment ref="E12" authorId="0">
      <text>
        <r>
          <rPr>
            <sz val="9"/>
            <rFont val="Tahoma"/>
            <family val="2"/>
          </rPr>
          <t>#08_1_F12#</t>
        </r>
        <r>
          <rPr>
            <sz val="9"/>
            <rFont val="Tahoma"/>
            <family val="0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#08_1_G12#</t>
        </r>
        <r>
          <rPr>
            <sz val="9"/>
            <rFont val="Tahoma"/>
            <family val="0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>#08_1_H12#</t>
        </r>
        <r>
          <rPr>
            <sz val="9"/>
            <rFont val="Tahoma"/>
            <family val="0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#08_1_I12#</t>
        </r>
        <r>
          <rPr>
            <sz val="9"/>
            <rFont val="Tahoma"/>
            <family val="0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>#08_1_J12#</t>
        </r>
        <r>
          <rPr>
            <sz val="9"/>
            <rFont val="Tahoma"/>
            <family val="0"/>
          </rPr>
          <t xml:space="preserve">
</t>
        </r>
      </text>
    </comment>
    <comment ref="C13" authorId="0">
      <text>
        <r>
          <rPr>
            <sz val="9"/>
            <rFont val="Tahoma"/>
            <family val="2"/>
          </rPr>
          <t>#08_1_D13#</t>
        </r>
        <r>
          <rPr>
            <sz val="9"/>
            <rFont val="Tahoma"/>
            <family val="0"/>
          </rPr>
          <t xml:space="preserve">
</t>
        </r>
      </text>
    </comment>
    <comment ref="D13" authorId="0">
      <text>
        <r>
          <rPr>
            <sz val="9"/>
            <rFont val="Tahoma"/>
            <family val="2"/>
          </rPr>
          <t>#08_1_E13#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sz val="9"/>
            <rFont val="Tahoma"/>
            <family val="2"/>
          </rPr>
          <t>#08_1_F13#</t>
        </r>
        <r>
          <rPr>
            <sz val="9"/>
            <rFont val="Tahoma"/>
            <family val="0"/>
          </rPr>
          <t xml:space="preserve">
</t>
        </r>
      </text>
    </comment>
    <comment ref="F13" authorId="0">
      <text>
        <r>
          <rPr>
            <sz val="9"/>
            <rFont val="Tahoma"/>
            <family val="2"/>
          </rPr>
          <t>#08_1_G13#</t>
        </r>
        <r>
          <rPr>
            <sz val="9"/>
            <rFont val="Tahoma"/>
            <family val="0"/>
          </rPr>
          <t xml:space="preserve">
</t>
        </r>
      </text>
    </comment>
    <comment ref="G13" authorId="0">
      <text>
        <r>
          <rPr>
            <sz val="9"/>
            <rFont val="Tahoma"/>
            <family val="2"/>
          </rPr>
          <t>#08_1_H13#</t>
        </r>
        <r>
          <rPr>
            <sz val="9"/>
            <rFont val="Tahoma"/>
            <family val="0"/>
          </rPr>
          <t xml:space="preserve">
</t>
        </r>
      </text>
    </comment>
    <comment ref="H13" authorId="0">
      <text>
        <r>
          <rPr>
            <sz val="9"/>
            <rFont val="Tahoma"/>
            <family val="2"/>
          </rPr>
          <t>#08_1_I13#</t>
        </r>
        <r>
          <rPr>
            <sz val="9"/>
            <rFont val="Tahoma"/>
            <family val="0"/>
          </rPr>
          <t xml:space="preserve">
</t>
        </r>
      </text>
    </comment>
    <comment ref="I13" authorId="0">
      <text>
        <r>
          <rPr>
            <sz val="9"/>
            <rFont val="Tahoma"/>
            <family val="2"/>
          </rPr>
          <t>#08_1_J13#</t>
        </r>
        <r>
          <rPr>
            <sz val="9"/>
            <rFont val="Tahoma"/>
            <family val="0"/>
          </rPr>
          <t xml:space="preserve">
</t>
        </r>
      </text>
    </comment>
    <comment ref="C15" authorId="0">
      <text>
        <r>
          <rPr>
            <sz val="9"/>
            <rFont val="Tahoma"/>
            <family val="2"/>
          </rPr>
          <t>#-08_1_D15#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#-08_1_E15#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#-08_1_F15#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#-08_1_G15#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#-08_1_H15#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#-08_1_I15#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#-08_1_J15#</t>
        </r>
        <r>
          <rPr>
            <sz val="9"/>
            <rFont val="Tahoma"/>
            <family val="0"/>
          </rPr>
          <t xml:space="preserve">
</t>
        </r>
      </text>
    </comment>
    <comment ref="C16" authorId="0">
      <text>
        <r>
          <rPr>
            <sz val="9"/>
            <rFont val="Tahoma"/>
            <family val="2"/>
          </rPr>
          <t>#-08_1_D16#</t>
        </r>
        <r>
          <rPr>
            <sz val="9"/>
            <rFont val="Tahoma"/>
            <family val="0"/>
          </rPr>
          <t xml:space="preserve">
</t>
        </r>
      </text>
    </comment>
    <comment ref="D16" authorId="0">
      <text>
        <r>
          <rPr>
            <sz val="9"/>
            <rFont val="Tahoma"/>
            <family val="2"/>
          </rPr>
          <t>#-08_1_E16#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sz val="9"/>
            <rFont val="Tahoma"/>
            <family val="2"/>
          </rPr>
          <t>#-08_1_F16#</t>
        </r>
        <r>
          <rPr>
            <sz val="9"/>
            <rFont val="Tahoma"/>
            <family val="0"/>
          </rPr>
          <t xml:space="preserve">
</t>
        </r>
      </text>
    </comment>
    <comment ref="F16" authorId="0">
      <text>
        <r>
          <rPr>
            <sz val="9"/>
            <rFont val="Tahoma"/>
            <family val="2"/>
          </rPr>
          <t>#-08_1_G16#</t>
        </r>
        <r>
          <rPr>
            <sz val="9"/>
            <rFont val="Tahoma"/>
            <family val="0"/>
          </rPr>
          <t xml:space="preserve">
</t>
        </r>
      </text>
    </comment>
    <comment ref="G16" authorId="0">
      <text>
        <r>
          <rPr>
            <sz val="9"/>
            <rFont val="Tahoma"/>
            <family val="2"/>
          </rPr>
          <t>#-08_1_H16#</t>
        </r>
        <r>
          <rPr>
            <sz val="9"/>
            <rFont val="Tahoma"/>
            <family val="0"/>
          </rPr>
          <t xml:space="preserve">
</t>
        </r>
      </text>
    </comment>
    <comment ref="H16" authorId="0">
      <text>
        <r>
          <rPr>
            <sz val="9"/>
            <rFont val="Tahoma"/>
            <family val="2"/>
          </rPr>
          <t>#-08_1_I16#</t>
        </r>
        <r>
          <rPr>
            <sz val="9"/>
            <rFont val="Tahoma"/>
            <family val="0"/>
          </rPr>
          <t xml:space="preserve">
</t>
        </r>
      </text>
    </comment>
    <comment ref="I16" authorId="0">
      <text>
        <r>
          <rPr>
            <sz val="9"/>
            <rFont val="Tahoma"/>
            <family val="2"/>
          </rPr>
          <t>#-08_1_J16#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#-08_1_D17#</t>
        </r>
      </text>
    </comment>
    <comment ref="D17" authorId="0">
      <text>
        <r>
          <rPr>
            <sz val="9"/>
            <rFont val="Tahoma"/>
            <family val="2"/>
          </rPr>
          <t>#-08_1_E17#</t>
        </r>
      </text>
    </comment>
    <comment ref="E17" authorId="0">
      <text>
        <r>
          <rPr>
            <sz val="9"/>
            <rFont val="Tahoma"/>
            <family val="2"/>
          </rPr>
          <t>#-08_1_F17#</t>
        </r>
      </text>
    </comment>
    <comment ref="F17" authorId="0">
      <text>
        <r>
          <rPr>
            <sz val="9"/>
            <rFont val="Tahoma"/>
            <family val="2"/>
          </rPr>
          <t>#-08_1_G17#</t>
        </r>
      </text>
    </comment>
    <comment ref="G17" authorId="0">
      <text>
        <r>
          <rPr>
            <sz val="9"/>
            <rFont val="Tahoma"/>
            <family val="2"/>
          </rPr>
          <t>#-08_1_H17#</t>
        </r>
      </text>
    </comment>
    <comment ref="H17" authorId="0">
      <text>
        <r>
          <rPr>
            <sz val="9"/>
            <rFont val="Tahoma"/>
            <family val="2"/>
          </rPr>
          <t>#-08_1_I17#</t>
        </r>
      </text>
    </comment>
    <comment ref="I17" authorId="0">
      <text>
        <r>
          <rPr>
            <sz val="9"/>
            <rFont val="Tahoma"/>
            <family val="2"/>
          </rPr>
          <t>#-08_1_J17#</t>
        </r>
      </text>
    </comment>
    <comment ref="C18" authorId="0">
      <text>
        <r>
          <rPr>
            <sz val="9"/>
            <rFont val="Tahoma"/>
            <family val="2"/>
          </rPr>
          <t>#-08_1_D18#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#-08_1_E18#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#-08_1_F18#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#-08_1_G18#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#-08_1_H18#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#-08_1_I18#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#-08_1_J18#</t>
        </r>
        <r>
          <rPr>
            <sz val="9"/>
            <rFont val="Tahoma"/>
            <family val="0"/>
          </rPr>
          <t xml:space="preserve">
</t>
        </r>
      </text>
    </comment>
    <comment ref="C19" authorId="0">
      <text>
        <r>
          <rPr>
            <sz val="9"/>
            <rFont val="Tahoma"/>
            <family val="2"/>
          </rPr>
          <t>#08_1_D19#</t>
        </r>
        <r>
          <rPr>
            <sz val="9"/>
            <rFont val="Tahoma"/>
            <family val="0"/>
          </rPr>
          <t xml:space="preserve">
</t>
        </r>
      </text>
    </comment>
    <comment ref="D19" authorId="0">
      <text>
        <r>
          <rPr>
            <sz val="9"/>
            <rFont val="Tahoma"/>
            <family val="2"/>
          </rPr>
          <t>#08_1_E19#</t>
        </r>
        <r>
          <rPr>
            <sz val="9"/>
            <rFont val="Tahoma"/>
            <family val="0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>#08_1_F19#</t>
        </r>
        <r>
          <rPr>
            <sz val="9"/>
            <rFont val="Tahoma"/>
            <family val="0"/>
          </rPr>
          <t xml:space="preserve">
</t>
        </r>
      </text>
    </comment>
    <comment ref="F19" authorId="0">
      <text>
        <r>
          <rPr>
            <sz val="9"/>
            <rFont val="Tahoma"/>
            <family val="2"/>
          </rPr>
          <t>#08_1_G19#</t>
        </r>
        <r>
          <rPr>
            <sz val="9"/>
            <rFont val="Tahoma"/>
            <family val="0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#08_1_H19#</t>
        </r>
        <r>
          <rPr>
            <sz val="9"/>
            <rFont val="Tahoma"/>
            <family val="0"/>
          </rPr>
          <t xml:space="preserve">
</t>
        </r>
      </text>
    </comment>
    <comment ref="H19" authorId="0">
      <text>
        <r>
          <rPr>
            <sz val="9"/>
            <rFont val="Tahoma"/>
            <family val="2"/>
          </rPr>
          <t>#08_1_I19#</t>
        </r>
        <r>
          <rPr>
            <sz val="9"/>
            <rFont val="Tahoma"/>
            <family val="0"/>
          </rPr>
          <t xml:space="preserve">
</t>
        </r>
      </text>
    </comment>
    <comment ref="I19" authorId="0">
      <text>
        <r>
          <rPr>
            <sz val="9"/>
            <rFont val="Tahoma"/>
            <family val="2"/>
          </rPr>
          <t>#08_1_J19#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#-08_1_D21#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#-08_1_E21#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#-08_1_F21#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#-08_1_G21#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#-08_1_H21#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#-08_1_I21#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#-08_1_J21#</t>
        </r>
        <r>
          <rPr>
            <sz val="9"/>
            <rFont val="Tahoma"/>
            <family val="0"/>
          </rPr>
          <t xml:space="preserve">
</t>
        </r>
      </text>
    </comment>
    <comment ref="C22" authorId="0">
      <text>
        <r>
          <rPr>
            <sz val="9"/>
            <rFont val="Tahoma"/>
            <family val="2"/>
          </rPr>
          <t>#-08_1_D22#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sz val="9"/>
            <rFont val="Tahoma"/>
            <family val="2"/>
          </rPr>
          <t>#-08_1_E22#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sz val="9"/>
            <rFont val="Tahoma"/>
            <family val="2"/>
          </rPr>
          <t>#-08_1_F22#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#-08_1_G22#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#-08_1_H22#</t>
        </r>
        <r>
          <rPr>
            <sz val="9"/>
            <rFont val="Tahoma"/>
            <family val="0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>#-08_1_I22#</t>
        </r>
        <r>
          <rPr>
            <sz val="9"/>
            <rFont val="Tahoma"/>
            <family val="0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#-08_1_J22#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#-08_1_D23#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#-08_1_E23#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#-08_1_F23#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#-08_1_G23#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#-08_1_H23#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#-08_1_I23#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#-08_1_J23#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#08_1_D24#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#08_1_E24#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#08_1_F24#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#08_1_G24#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#08_1_H24#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#08_1_I24#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#08_1_J24#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sz val="9"/>
            <rFont val="Tahoma"/>
            <family val="2"/>
          </rPr>
          <t>#08_1_D26#</t>
        </r>
        <r>
          <rPr>
            <sz val="9"/>
            <rFont val="Tahoma"/>
            <family val="0"/>
          </rPr>
          <t xml:space="preserve">
</t>
        </r>
      </text>
    </comment>
    <comment ref="D26" authorId="0">
      <text>
        <r>
          <rPr>
            <sz val="9"/>
            <rFont val="Tahoma"/>
            <family val="2"/>
          </rPr>
          <t>#08_1_E26#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sz val="9"/>
            <rFont val="Tahoma"/>
            <family val="2"/>
          </rPr>
          <t>#08_1_F26#</t>
        </r>
        <r>
          <rPr>
            <sz val="9"/>
            <rFont val="Tahoma"/>
            <family val="0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#08_1_G26#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#08_1_H26#</t>
        </r>
        <r>
          <rPr>
            <sz val="9"/>
            <rFont val="Tahoma"/>
            <family val="0"/>
          </rPr>
          <t xml:space="preserve">
</t>
        </r>
      </text>
    </comment>
    <comment ref="H26" authorId="0">
      <text>
        <r>
          <rPr>
            <sz val="9"/>
            <rFont val="Tahoma"/>
            <family val="2"/>
          </rPr>
          <t>#08_1_I26#</t>
        </r>
        <r>
          <rPr>
            <sz val="9"/>
            <rFont val="Tahoma"/>
            <family val="0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#08_1_J26#</t>
        </r>
        <r>
          <rPr>
            <sz val="9"/>
            <rFont val="Tahoma"/>
            <family val="0"/>
          </rPr>
          <t xml:space="preserve">
</t>
        </r>
      </text>
    </comment>
    <comment ref="C27" authorId="0">
      <text>
        <r>
          <rPr>
            <sz val="9"/>
            <rFont val="Tahoma"/>
            <family val="2"/>
          </rPr>
          <t>#08_1_D27#</t>
        </r>
        <r>
          <rPr>
            <sz val="9"/>
            <rFont val="Tahoma"/>
            <family val="0"/>
          </rPr>
          <t xml:space="preserve">
</t>
        </r>
      </text>
    </comment>
    <comment ref="D27" authorId="0">
      <text>
        <r>
          <rPr>
            <sz val="9"/>
            <rFont val="Tahoma"/>
            <family val="2"/>
          </rPr>
          <t>#08_1_E27#</t>
        </r>
        <r>
          <rPr>
            <sz val="9"/>
            <rFont val="Tahoma"/>
            <family val="0"/>
          </rPr>
          <t xml:space="preserve">
</t>
        </r>
      </text>
    </comment>
    <comment ref="E27" authorId="0">
      <text>
        <r>
          <rPr>
            <sz val="9"/>
            <rFont val="Tahoma"/>
            <family val="2"/>
          </rPr>
          <t>#08_1_F27#</t>
        </r>
        <r>
          <rPr>
            <sz val="9"/>
            <rFont val="Tahoma"/>
            <family val="0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#08_1_G27#</t>
        </r>
        <r>
          <rPr>
            <sz val="9"/>
            <rFont val="Tahoma"/>
            <family val="0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#08_1_H27#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>#08_1_I27#</t>
        </r>
        <r>
          <rPr>
            <sz val="9"/>
            <rFont val="Tahoma"/>
            <family val="0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#08_1_J27#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sz val="9"/>
            <rFont val="Tahoma"/>
            <family val="2"/>
          </rPr>
          <t>#08_1_D28#</t>
        </r>
        <r>
          <rPr>
            <sz val="9"/>
            <rFont val="Tahoma"/>
            <family val="0"/>
          </rPr>
          <t xml:space="preserve">
</t>
        </r>
      </text>
    </comment>
    <comment ref="D28" authorId="0">
      <text>
        <r>
          <rPr>
            <sz val="9"/>
            <rFont val="Tahoma"/>
            <family val="2"/>
          </rPr>
          <t>#08_1_E28#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sz val="9"/>
            <rFont val="Tahoma"/>
            <family val="2"/>
          </rPr>
          <t>#08_1_F28#</t>
        </r>
        <r>
          <rPr>
            <sz val="9"/>
            <rFont val="Tahoma"/>
            <family val="0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#08_1_G28#</t>
        </r>
        <r>
          <rPr>
            <sz val="9"/>
            <rFont val="Tahoma"/>
            <family val="0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#08_1_H28#</t>
        </r>
        <r>
          <rPr>
            <sz val="9"/>
            <rFont val="Tahoma"/>
            <family val="0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>#08_1_I28#</t>
        </r>
        <r>
          <rPr>
            <sz val="9"/>
            <rFont val="Tahoma"/>
            <family val="0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#08_1_J28#</t>
        </r>
        <r>
          <rPr>
            <sz val="9"/>
            <rFont val="Tahoma"/>
            <family val="0"/>
          </rPr>
          <t xml:space="preserve">
</t>
        </r>
      </text>
    </comment>
    <comment ref="C29" authorId="0">
      <text>
        <r>
          <rPr>
            <sz val="9"/>
            <rFont val="Tahoma"/>
            <family val="2"/>
          </rPr>
          <t>#08_1_D29#</t>
        </r>
        <r>
          <rPr>
            <sz val="9"/>
            <rFont val="Tahoma"/>
            <family val="0"/>
          </rPr>
          <t xml:space="preserve">
</t>
        </r>
      </text>
    </comment>
    <comment ref="D29" authorId="0">
      <text>
        <r>
          <rPr>
            <sz val="9"/>
            <rFont val="Tahoma"/>
            <family val="2"/>
          </rPr>
          <t>#08_1_E29#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sz val="9"/>
            <rFont val="Tahoma"/>
            <family val="2"/>
          </rPr>
          <t>#08_1_F29#</t>
        </r>
        <r>
          <rPr>
            <sz val="9"/>
            <rFont val="Tahoma"/>
            <family val="0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#08_1_G29#</t>
        </r>
        <r>
          <rPr>
            <sz val="9"/>
            <rFont val="Tahoma"/>
            <family val="0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#08_1_H29#</t>
        </r>
        <r>
          <rPr>
            <sz val="9"/>
            <rFont val="Tahoma"/>
            <family val="0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>#08_1_I29#</t>
        </r>
        <r>
          <rPr>
            <sz val="9"/>
            <rFont val="Tahoma"/>
            <family val="0"/>
          </rPr>
          <t xml:space="preserve">
</t>
        </r>
      </text>
    </comment>
    <comment ref="I29" authorId="0">
      <text>
        <r>
          <rPr>
            <sz val="9"/>
            <rFont val="Tahoma"/>
            <family val="2"/>
          </rPr>
          <t>#08_1_J29#</t>
        </r>
        <r>
          <rPr>
            <sz val="9"/>
            <rFont val="Tahoma"/>
            <family val="0"/>
          </rPr>
          <t xml:space="preserve">
</t>
        </r>
      </text>
    </comment>
    <comment ref="C30" authorId="0">
      <text>
        <r>
          <rPr>
            <sz val="9"/>
            <rFont val="Tahoma"/>
            <family val="2"/>
          </rPr>
          <t>#08_1_D30#</t>
        </r>
        <r>
          <rPr>
            <sz val="9"/>
            <rFont val="Tahoma"/>
            <family val="0"/>
          </rPr>
          <t xml:space="preserve">
</t>
        </r>
      </text>
    </comment>
    <comment ref="D30" authorId="0">
      <text>
        <r>
          <rPr>
            <sz val="9"/>
            <rFont val="Tahoma"/>
            <family val="2"/>
          </rPr>
          <t>#08_1_E30#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sz val="9"/>
            <rFont val="Tahoma"/>
            <family val="2"/>
          </rPr>
          <t>#08_1_F30#</t>
        </r>
        <r>
          <rPr>
            <sz val="9"/>
            <rFont val="Tahoma"/>
            <family val="0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#08_1_G30#</t>
        </r>
        <r>
          <rPr>
            <sz val="9"/>
            <rFont val="Tahoma"/>
            <family val="0"/>
          </rPr>
          <t xml:space="preserve">
</t>
        </r>
      </text>
    </comment>
    <comment ref="G30" authorId="0">
      <text>
        <r>
          <rPr>
            <sz val="9"/>
            <rFont val="Tahoma"/>
            <family val="2"/>
          </rPr>
          <t>#08_1_H30#</t>
        </r>
        <r>
          <rPr>
            <sz val="9"/>
            <rFont val="Tahoma"/>
            <family val="0"/>
          </rPr>
          <t xml:space="preserve">
</t>
        </r>
      </text>
    </comment>
    <comment ref="H30" authorId="0">
      <text>
        <r>
          <rPr>
            <sz val="9"/>
            <rFont val="Tahoma"/>
            <family val="2"/>
          </rPr>
          <t>#08_1_I30#</t>
        </r>
        <r>
          <rPr>
            <sz val="9"/>
            <rFont val="Tahoma"/>
            <family val="0"/>
          </rPr>
          <t xml:space="preserve">
</t>
        </r>
      </text>
    </comment>
    <comment ref="I30" authorId="0">
      <text>
        <r>
          <rPr>
            <sz val="9"/>
            <rFont val="Tahoma"/>
            <family val="2"/>
          </rPr>
          <t>#08_1_J30#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ketvirtas</author>
  </authors>
  <commentList>
    <comment ref="D13" authorId="0">
      <text>
        <r>
          <rPr>
            <sz val="9"/>
            <rFont val="Tahoma"/>
            <family val="2"/>
          </rPr>
          <t>#17_9_E13#</t>
        </r>
      </text>
    </comment>
    <comment ref="D15" authorId="0">
      <text>
        <r>
          <rPr>
            <sz val="9"/>
            <rFont val="Tahoma"/>
            <family val="2"/>
          </rPr>
          <t>#17_9_E15#</t>
        </r>
      </text>
    </comment>
    <comment ref="D16" authorId="0">
      <text>
        <r>
          <rPr>
            <sz val="9"/>
            <rFont val="Tahoma"/>
            <family val="2"/>
          </rPr>
          <t>#17_9_E16#</t>
        </r>
      </text>
    </comment>
    <comment ref="D18" authorId="0">
      <text>
        <r>
          <rPr>
            <sz val="9"/>
            <rFont val="Tahoma"/>
            <family val="2"/>
          </rPr>
          <t>#17_9_E18#</t>
        </r>
      </text>
    </comment>
    <comment ref="D19" authorId="0">
      <text>
        <r>
          <rPr>
            <sz val="9"/>
            <rFont val="Tahoma"/>
            <family val="2"/>
          </rPr>
          <t>#17_9_E19#</t>
        </r>
      </text>
    </comment>
    <comment ref="D20" authorId="0">
      <text>
        <r>
          <rPr>
            <sz val="9"/>
            <rFont val="Tahoma"/>
            <family val="2"/>
          </rPr>
          <t>#17_9_E20#</t>
        </r>
      </text>
    </comment>
    <comment ref="D21" authorId="0">
      <text>
        <r>
          <rPr>
            <sz val="9"/>
            <rFont val="Tahoma"/>
            <family val="2"/>
          </rPr>
          <t>#17_9_E21#</t>
        </r>
      </text>
    </comment>
    <comment ref="D22" authorId="0">
      <text>
        <r>
          <rPr>
            <sz val="9"/>
            <rFont val="Tahoma"/>
            <family val="2"/>
          </rPr>
          <t>#17_9_E22#</t>
        </r>
      </text>
    </comment>
    <comment ref="D23" authorId="0">
      <text>
        <r>
          <rPr>
            <sz val="9"/>
            <rFont val="Tahoma"/>
            <family val="2"/>
          </rPr>
          <t>#17_9_E23#</t>
        </r>
      </text>
    </comment>
    <comment ref="D25" authorId="0">
      <text>
        <r>
          <rPr>
            <sz val="9"/>
            <rFont val="Tahoma"/>
            <family val="2"/>
          </rPr>
          <t>#17_9_E25#</t>
        </r>
      </text>
    </comment>
    <comment ref="D26" authorId="0">
      <text>
        <r>
          <rPr>
            <sz val="9"/>
            <rFont val="Tahoma"/>
            <family val="2"/>
          </rPr>
          <t>#17_9_E26#</t>
        </r>
      </text>
    </comment>
    <comment ref="D27" authorId="0">
      <text>
        <r>
          <rPr>
            <sz val="9"/>
            <rFont val="Tahoma"/>
            <family val="2"/>
          </rPr>
          <t>#17_9_E27#</t>
        </r>
      </text>
    </comment>
  </commentList>
</comments>
</file>

<file path=xl/sharedStrings.xml><?xml version="1.0" encoding="utf-8"?>
<sst xmlns="http://schemas.openxmlformats.org/spreadsheetml/2006/main" count="1363" uniqueCount="693">
  <si>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</si>
  <si>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</si>
  <si>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</si>
  <si>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</si>
  <si>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</si>
  <si>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</si>
  <si>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</si>
  <si>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</si>
  <si>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</si>
  <si>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</si>
  <si>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</si>
  <si>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</si>
  <si>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</si>
  <si>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</si>
  <si>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</si>
  <si>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</si>
  <si>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</si>
  <si>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</si>
  <si>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</si>
  <si>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</si>
  <si>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</si>
  <si>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</si>
  <si>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</si>
  <si>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</si>
  <si>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</si>
  <si>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</si>
  <si>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</si>
  <si>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</si>
  <si>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</si>
  <si>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</si>
  <si>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</si>
  <si>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</si>
  <si>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</si>
  <si>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</si>
  <si>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</si>
  <si>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</si>
  <si>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</si>
  <si>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</si>
  <si>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</si>
  <si>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</si>
  <si>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</si>
  <si>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</si>
  <si>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</si>
  <si>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</si>
  <si>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</si>
  <si>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</si>
  <si>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</si>
  <si>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</si>
  <si>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</si>
  <si>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</si>
  <si>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</si>
  <si>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</si>
  <si>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</si>
  <si>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</si>
  <si>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</si>
  <si>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</si>
  <si>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</si>
  <si>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</si>
  <si>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</si>
  <si>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</si>
  <si>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</si>
  <si>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</si>
  <si>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</si>
  <si>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</si>
  <si>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</si>
  <si>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</si>
  <si>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</si>
  <si>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</si>
  <si>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</si>
  <si>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</si>
  <si>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</si>
  <si>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</si>
  <si>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</si>
  <si>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</si>
  <si>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</si>
  <si>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</si>
  <si>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</si>
  <si>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</si>
  <si>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</si>
  <si>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</si>
  <si>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</si>
  <si>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</si>
  <si>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</si>
  <si>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</si>
  <si>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</si>
  <si>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</si>
  <si>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</si>
  <si>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</si>
  <si>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</si>
  <si>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</si>
  <si>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</si>
  <si>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</si>
  <si>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</si>
  <si>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</si>
  <si>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</si>
  <si>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</si>
  <si>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</si>
  <si>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</si>
  <si>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</si>
  <si>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</si>
  <si>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</si>
  <si>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</si>
  <si>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</si>
  <si>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</si>
  <si>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</si>
  <si>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</si>
  <si>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</si>
  <si>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</si>
  <si>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</si>
  <si>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</si>
  <si>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</si>
  <si>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</si>
  <si>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</si>
  <si>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</si>
  <si>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</si>
  <si>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</si>
  <si>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</si>
  <si>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</si>
  <si>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</si>
  <si>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</si>
  <si>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</si>
  <si>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</si>
  <si>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</si>
  <si>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</si>
  <si>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</si>
  <si>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</si>
  <si>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</si>
  <si>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</si>
  <si>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</si>
  <si>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</si>
  <si>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</si>
  <si>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</si>
  <si>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</si>
  <si>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</si>
  <si>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Molėtų socialinės paramos centras</t>
  </si>
  <si>
    <t>PAGAL  2014.12.31 D. DUOMENIS</t>
  </si>
  <si>
    <t>Direktorė</t>
  </si>
  <si>
    <t>Alma Pavlovaitė</t>
  </si>
  <si>
    <t>Vyr. buhalterė</t>
  </si>
  <si>
    <t>Neringa Tūbienė</t>
  </si>
  <si>
    <t xml:space="preserve">2015.03.09 Nr.     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</si>
  <si>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</si>
  <si>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</si>
  <si>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</si>
  <si>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</si>
  <si>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</si>
  <si>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</si>
  <si>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</si>
  <si>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</si>
  <si>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</si>
  <si>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</si>
  <si>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</si>
  <si>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</si>
  <si>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</si>
  <si>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</si>
  <si>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</si>
  <si>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</si>
  <si>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</si>
  <si>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</si>
  <si>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</si>
  <si>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</si>
  <si>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</si>
  <si>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</si>
  <si>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</si>
  <si>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</si>
  <si>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</si>
  <si>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</si>
  <si>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</si>
  <si>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</si>
  <si>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</si>
  <si>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</si>
  <si>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</si>
  <si>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</si>
  <si>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</si>
  <si>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</si>
  <si>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</si>
  <si>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</si>
  <si>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</si>
  <si>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</si>
  <si>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</si>
  <si>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</si>
  <si>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</si>
  <si>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</si>
  <si>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</si>
  <si>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</si>
  <si>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</si>
  <si>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</si>
  <si>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</si>
  <si>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</si>
  <si>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</si>
  <si>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</si>
  <si>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</si>
  <si>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</si>
  <si>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</si>
  <si>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</si>
  <si>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</si>
  <si>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</si>
  <si>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</si>
  <si>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</si>
  <si>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</si>
  <si>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</si>
  <si>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</si>
  <si>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</si>
  <si>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</si>
  <si>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</si>
  <si>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</si>
  <si>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</si>
  <si>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</si>
  <si>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</si>
  <si>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</si>
  <si>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</si>
  <si>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</si>
  <si>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</si>
  <si>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</si>
  <si>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</si>
  <si>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</si>
  <si>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</si>
  <si>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</si>
  <si>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</si>
  <si>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</si>
  <si>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</si>
  <si>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</si>
  <si>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</si>
  <si>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</si>
  <si>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</si>
  <si>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</si>
  <si>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</si>
  <si>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5-ojo VSAFAS „Pinigų srautų ataskaita“</t>
  </si>
  <si>
    <t>(Žemesniojo lygio viešojo sektoriaus subjektų, išskyrus mokesčių fondus ir išteklių fondus, pinigų srautų ataskaitos forma)</t>
  </si>
  <si>
    <t>(viešojo sektoriaus subjekto, parengusio pinigų srautų ataskaitą (konsoliduotąją pinigų srautų ataskaitą), kodas, adresas)</t>
  </si>
  <si>
    <t>PINIGŲ SRAUTŲ ATASKAITA</t>
  </si>
  <si>
    <t>Tiesioginiai pinigų srautai</t>
  </si>
  <si>
    <t>Netiesioginiai pinigų srautai</t>
  </si>
  <si>
    <t>Iš viso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</si>
  <si>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</si>
  <si>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</si>
  <si>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</si>
  <si>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</si>
  <si>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</si>
  <si>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</si>
  <si>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</si>
  <si>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</si>
  <si>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</si>
  <si>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</si>
  <si>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</si>
  <si>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</si>
  <si>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Iš socialinių įmokų</t>
  </si>
  <si>
    <t>Už suteiktas paslaugas iš pirkėjų</t>
  </si>
  <si>
    <t>Už suteiktas paslaugas iš biudžeto</t>
  </si>
  <si>
    <t>I.6</t>
  </si>
  <si>
    <t>Gautos palūkanos</t>
  </si>
  <si>
    <t>I.7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</si>
  <si>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</si>
  <si>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</si>
  <si>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</si>
  <si>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</si>
  <si>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</si>
  <si>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</si>
  <si>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</si>
  <si>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Viešojo sektoriaus subjektams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</si>
  <si>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</si>
  <si>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</si>
  <si>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</si>
  <si>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</si>
  <si>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</si>
  <si>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</si>
  <si>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</si>
  <si>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</si>
  <si>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</si>
  <si>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</si>
  <si>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</si>
  <si>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</si>
  <si>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</si>
  <si>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</si>
  <si>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</si>
  <si>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</si>
  <si>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</si>
  <si>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</si>
  <si>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</si>
  <si>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</si>
  <si>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</si>
  <si>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</si>
  <si>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</si>
  <si>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</si>
  <si>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</si>
  <si>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</si>
  <si>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</si>
  <si>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</si>
  <si>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</si>
  <si>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</si>
  <si>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</si>
  <si>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</si>
  <si>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 xml:space="preserve">     Iš valstybės biudžeto</t>
  </si>
  <si>
    <t xml:space="preserve">     Iš savivaldybės biudžeto</t>
  </si>
  <si>
    <t>IV.3</t>
  </si>
  <si>
    <t xml:space="preserve">     Iš ES, užsienio valstybių ir tarptautinių  organizacijų</t>
  </si>
  <si>
    <t>IV.4</t>
  </si>
  <si>
    <t xml:space="preserve">     Iš kitų šaltinių</t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</si>
  <si>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</si>
  <si>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</si>
  <si>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</si>
  <si>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</si>
  <si>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</si>
  <si>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</si>
  <si>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</si>
  <si>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_____________________________________________________________                      </t>
  </si>
  <si>
    <t xml:space="preserve">     _________________</t>
  </si>
  <si>
    <t xml:space="preserve"> (parašas) </t>
  </si>
  <si>
    <t>(vyriausiasis buhalteris (buhalteris)</t>
  </si>
  <si>
    <t xml:space="preserve"> </t>
  </si>
  <si>
    <t>4-ojo VSAFAS „Grynojo turto pokyčių ataskaita“</t>
  </si>
  <si>
    <t>1 priedas</t>
  </si>
  <si>
    <t>(Grynojo turto pokyčių ataskaitos forma)</t>
  </si>
  <si>
    <t>________________________________________________________________________________</t>
  </si>
  <si>
    <t>(viešojo sektoriaus subjekto, parengusio grynojo turto pokyčių ataskaitą arba konsoliduotąją grynojo turto pokyčių ataskaitą,                   kodas, adresas)</t>
  </si>
  <si>
    <t xml:space="preserve">GRYNOJO TURTO POKYČIŲ ATASKAITA*   </t>
  </si>
  <si>
    <t>PAGAL 2013 M. GRUODŽIO 31 D. DUOMENIS</t>
  </si>
  <si>
    <t>2015-03-09 Nr. _____</t>
  </si>
  <si>
    <t xml:space="preserve">         (data)</t>
  </si>
  <si>
    <t xml:space="preserve">           Pateikimo valiuta ir tikslumas: litais arba tūkstančiais litų</t>
  </si>
  <si>
    <t>Pasta-bos Nr.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</si>
  <si>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</si>
  <si>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Mažu-mos dalis</t>
  </si>
  <si>
    <t>Kiti rezer-vai</t>
  </si>
  <si>
    <t>Sukauptas perviršis ar deficitas prieš nuosavybės metodo įtaką</t>
  </si>
  <si>
    <t>Likutis 20XX m. gruodžio 31 d.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</si>
  <si>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</si>
  <si>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</si>
  <si>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</si>
  <si>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</si>
  <si>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</si>
  <si>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</si>
  <si>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</si>
  <si>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</si>
  <si>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</si>
  <si>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</si>
  <si>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</si>
  <si>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</si>
  <si>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</si>
  <si>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</si>
  <si>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</si>
  <si>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</si>
  <si>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</si>
  <si>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</si>
  <si>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</si>
  <si>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</si>
  <si>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</si>
  <si>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</si>
  <si>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</si>
  <si>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</si>
  <si>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</si>
  <si>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</si>
  <si>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</si>
  <si>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</si>
  <si>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</si>
  <si>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</si>
  <si>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</si>
  <si>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</si>
  <si>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</si>
  <si>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</si>
  <si>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</si>
  <si>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 xml:space="preserve">    Sunaudota veikloje</t>
  </si>
  <si>
    <t>3.4.</t>
  </si>
  <si>
    <t>Kiti nurašymai</t>
  </si>
  <si>
    <t>4.</t>
  </si>
  <si>
    <t>Pergrupavimai (+/-)</t>
  </si>
  <si>
    <t>5.</t>
  </si>
  <si>
    <t>Atsargų įsigijimo vertė ataskaitinio laikotarpio pabaigoje (1+2-3+/-4)</t>
  </si>
  <si>
    <t>6.</t>
  </si>
  <si>
    <t>Atsargų nuvertėjimas ataskaitinio laikotarpio pradžioje</t>
  </si>
  <si>
    <t>7.</t>
  </si>
  <si>
    <t>Nemokamai arba už simbolinį atlygį gautų atsargų sukaupta nuvertėjimo suma (iki perdavimo)</t>
  </si>
  <si>
    <t>8.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</si>
  <si>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</si>
  <si>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t>9.</t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</si>
  <si>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</si>
  <si>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10.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</si>
  <si>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</si>
  <si>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</si>
  <si>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</si>
  <si>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</si>
  <si>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Sunaudota veikloje</t>
  </si>
  <si>
    <t>10.4.</t>
  </si>
  <si>
    <t>11.</t>
  </si>
  <si>
    <t>Nuvertėjimo pergrupavimai (+/-)</t>
  </si>
  <si>
    <t>12.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</si>
  <si>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</si>
  <si>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t>13.</t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</si>
  <si>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</si>
  <si>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14.</t>
  </si>
  <si>
    <t>Atsargų balansinė vertė ataskaitinio laikotarpio pradžioje (1-6)</t>
  </si>
  <si>
    <t>_______________________________</t>
  </si>
  <si>
    <t>*Reikšmingos sumos turi būti detalizuojamos aiškinamojo rašto tekste.</t>
  </si>
  <si>
    <t xml:space="preserve">        8-ojo VSAFAS „Atsargos“</t>
  </si>
  <si>
    <t xml:space="preserve">        2 priedas</t>
  </si>
  <si>
    <r>
      <t>(Informacijos apie balansinę atsargų vertę pagal grupes pateikimo aukštesniojo lygio finansinių ataskaitų 
aiškinamajame rašte forma)</t>
    </r>
    <r>
      <rPr>
        <sz val="10"/>
        <rFont val="Arial"/>
        <family val="0"/>
      </rPr>
      <t xml:space="preserve">
</t>
    </r>
  </si>
  <si>
    <t>ATSARGŲ VERTĖ PAGAL GRUPES</t>
  </si>
  <si>
    <t>Atsargos pagal grupes</t>
  </si>
  <si>
    <t xml:space="preserve">Pagaminta produkcija ir atsargos, skirtos parduoti </t>
  </si>
  <si>
    <t>Atsargų, iš viso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</si>
  <si>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</si>
  <si>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</si>
  <si>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</si>
  <si>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</si>
  <si>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</si>
  <si>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</si>
  <si>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</si>
  <si>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</si>
  <si>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</si>
  <si>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</si>
  <si>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</si>
  <si>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</si>
  <si>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</si>
  <si>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</si>
  <si>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</si>
  <si>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</si>
  <si>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</si>
  <si>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</si>
  <si>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</si>
  <si>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</si>
  <si>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</si>
  <si>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</si>
  <si>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</si>
  <si>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</si>
  <si>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</si>
  <si>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</si>
  <si>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</si>
  <si>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</si>
  <si>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</si>
  <si>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</si>
  <si>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</si>
  <si>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</si>
  <si>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</si>
  <si>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</si>
  <si>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</si>
  <si>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</si>
  <si>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</si>
  <si>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</si>
  <si>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</si>
  <si>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</si>
  <si>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</si>
  <si>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</si>
  <si>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</si>
  <si>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</si>
  <si>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4.1.</t>
  </si>
  <si>
    <t>4.2.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</si>
  <si>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</si>
  <si>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</si>
  <si>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</si>
  <si>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</si>
  <si>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</si>
  <si>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r>
      <t>INFORMACIJA APIE PER VIENUS METUS GAUTINAS SUMAS</t>
    </r>
  </si>
  <si>
    <t>Straipsnio pavadinimas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</si>
  <si>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</si>
  <si>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</si>
  <si>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</si>
  <si>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</si>
  <si>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</si>
  <si>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</si>
  <si>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</si>
  <si>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</si>
  <si>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</si>
  <si>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</si>
  <si>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</si>
  <si>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1.3.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</si>
  <si>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</si>
  <si>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</si>
  <si>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</si>
  <si>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</si>
  <si>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</si>
  <si>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</si>
  <si>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</si>
  <si>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</si>
  <si>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</si>
  <si>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</si>
  <si>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</si>
  <si>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1.4.</t>
  </si>
  <si>
    <t>Gautinos sumos už konfiskuotą turtą, baudos ir kitos netesybos</t>
  </si>
  <si>
    <t>1.5.</t>
  </si>
  <si>
    <t>1.5.1.</t>
  </si>
  <si>
    <t>Iš biudžeto</t>
  </si>
  <si>
    <t>1.5.2.</t>
  </si>
  <si>
    <t>1.6.</t>
  </si>
  <si>
    <t>Per vienus metus gautinų sumų nuvertėjimas ataskaitinio laikotarpio pabaigoje(-)</t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</si>
  <si>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</si>
  <si>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_____________________________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</si>
  <si>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</si>
  <si>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</si>
  <si>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</si>
  <si>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</si>
  <si>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</si>
  <si>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</si>
  <si>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Kilnoja-mosios kultūros vertybės</t>
  </si>
  <si>
    <t>Kitas ilgalaikis materialusis turtas</t>
  </si>
  <si>
    <t>Nebaigta statyba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</si>
  <si>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</si>
  <si>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</si>
  <si>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</si>
  <si>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</si>
  <si>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</si>
  <si>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</si>
  <si>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</si>
  <si>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</si>
  <si>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</si>
  <si>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</si>
  <si>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</si>
  <si>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</si>
  <si>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</si>
  <si>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</si>
  <si>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</si>
  <si>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</si>
  <si>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</si>
  <si>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</si>
  <si>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</si>
  <si>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</si>
  <si>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</si>
  <si>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</si>
  <si>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</si>
  <si>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</si>
  <si>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</si>
  <si>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15.</t>
  </si>
  <si>
    <t>Panaikinta nuvertėjimo suma per ataskaitinį laikotarpį</t>
  </si>
  <si>
    <t>16.</t>
  </si>
  <si>
    <t>Sukaupta parduoto, perduoto ir nurašyto turto nuvertėjimo suma (16.1+16.2+16.3)</t>
  </si>
  <si>
    <t>16.1.</t>
  </si>
  <si>
    <t>16.2.</t>
  </si>
  <si>
    <t>16.3.</t>
  </si>
  <si>
    <t>17.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</si>
  <si>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</si>
  <si>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</si>
  <si>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</si>
  <si>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</si>
  <si>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</si>
  <si>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</si>
  <si>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</si>
  <si>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</si>
  <si>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</si>
  <si>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</si>
  <si>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</si>
  <si>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</si>
  <si>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</si>
  <si>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</si>
  <si>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</si>
  <si>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</si>
  <si>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</si>
  <si>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</si>
  <si>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</si>
  <si>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</si>
  <si>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</si>
  <si>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</si>
  <si>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</si>
  <si>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</si>
  <si>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</si>
  <si>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</si>
  <si>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</si>
  <si>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</si>
  <si>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</si>
  <si>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</si>
  <si>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</si>
  <si>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</si>
  <si>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</si>
  <si>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</si>
  <si>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</si>
  <si>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</si>
  <si>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</si>
  <si>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</si>
  <si>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</si>
  <si>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</si>
  <si>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</si>
  <si>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</si>
  <si>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</si>
  <si>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</si>
  <si>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</si>
  <si>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</si>
  <si>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</si>
  <si>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</si>
  <si>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</si>
  <si>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</si>
  <si>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</si>
  <si>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</si>
  <si>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</si>
  <si>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</si>
  <si>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</si>
  <si>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</si>
  <si>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</si>
  <si>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</si>
  <si>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</si>
  <si>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</si>
  <si>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</si>
  <si>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</si>
  <si>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</si>
  <si>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</si>
  <si>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</si>
  <si>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</si>
  <si>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</si>
  <si>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</si>
  <si>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</si>
  <si>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</si>
  <si>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 (-)</t>
  </si>
  <si>
    <t>Išankstinių apmokėjimų balansinė vertė (1+2)</t>
  </si>
  <si>
    <t>10-ojo VSAFAS „Kitos pajamos“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</si>
  <si>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</si>
  <si>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</si>
  <si>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</si>
  <si>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</si>
  <si>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</si>
  <si>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</si>
  <si>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</si>
  <si>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</si>
  <si>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</si>
  <si>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</si>
  <si>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 Reikšmingos sumos turi būti detalizuojamos aiškinamojo rašto tekste.</t>
  </si>
  <si>
    <t>** Nurodoma, kokios tai paslaugos, ir, jei suma reikšminga, ji detalizuojama aiškinamojo rašto tekste.</t>
  </si>
  <si>
    <t>_______________________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</si>
  <si>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</si>
  <si>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</si>
  <si>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</si>
  <si>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</si>
  <si>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</si>
  <si>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</si>
  <si>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</si>
  <si>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</si>
  <si>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</si>
  <si>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</si>
  <si>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</si>
  <si>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</si>
  <si>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</si>
  <si>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mokėtinų sumų balansinė vertė (1+2+3+4)</t>
  </si>
  <si>
    <t>______________________________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</si>
  <si>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</si>
  <si>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</si>
  <si>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</si>
  <si>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</si>
  <si>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</si>
  <si>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</si>
  <si>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</si>
  <si>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</si>
  <si>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</si>
  <si>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</si>
  <si>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</si>
  <si>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</si>
  <si>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</si>
  <si>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</si>
  <si>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</si>
  <si>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</si>
  <si>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</si>
  <si>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</si>
  <si>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</si>
  <si>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</si>
  <si>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</si>
  <si>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</si>
  <si>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</si>
  <si>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</si>
  <si>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</si>
  <si>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</si>
  <si>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r>
      <t xml:space="preserve">2014 M. INFORMACIJA PAGAL VEIKLOS SEGMENTUS </t>
    </r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</si>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</sst>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  <font>
      <sz val="10"/>
      <name val="TimesNewRoman,Bold"/>
      <family val="0"/>
    </font>
    <font>
      <u val="single"/>
      <sz val="10"/>
      <color indexed="12"/>
      <name val="Arial"/>
      <family val="0"/>
    </font>
    <font>
      <b/>
      <sz val="12"/>
      <name val="TimesNewRoman,Bold"/>
      <family val="0"/>
    </font>
    <font>
      <u val="single"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ahoma"/>
      <family val="0"/>
    </font>
    <font>
      <b/>
      <sz val="9"/>
      <name val="Times New Roman"/>
      <family val="1"/>
    </font>
    <font>
      <sz val="9"/>
      <name val="Times New (W1)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trike/>
      <sz val="11"/>
      <name val="Times New Roman"/>
      <family val="1"/>
    </font>
    <font>
      <b/>
      <strike/>
      <sz val="12"/>
      <name val="Times New Roman"/>
      <family val="1"/>
    </font>
    <font>
      <b/>
      <strike/>
      <sz val="10"/>
      <name val="Times New Roman"/>
      <family val="1"/>
    </font>
    <font>
      <sz val="10"/>
      <color indexed="23"/>
      <name val="Times New Roman"/>
      <family val="1"/>
    </font>
    <font>
      <strike/>
      <sz val="10"/>
      <name val="Times New (W1)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72" fillId="22" borderId="4" applyNumberFormat="0" applyAlignment="0" applyProtection="0"/>
    <xf numFmtId="0" fontId="73" fillId="0" borderId="0" applyNumberFormat="0" applyFill="0" applyBorder="0" applyAlignment="0" applyProtection="0"/>
    <xf numFmtId="0" fontId="7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6" fontId="5" fillId="33" borderId="12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7" xfId="0" applyFont="1" applyFill="1" applyBorder="1" applyAlignment="1" quotePrefix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5" fillId="33" borderId="0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2" fontId="13" fillId="33" borderId="18" xfId="0" applyNumberFormat="1" applyFont="1" applyFill="1" applyBorder="1" applyAlignment="1">
      <alignment horizontal="right" vertical="center"/>
    </xf>
    <xf numFmtId="2" fontId="13" fillId="33" borderId="0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2" fontId="13" fillId="0" borderId="10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left" vertical="center"/>
    </xf>
    <xf numFmtId="2" fontId="15" fillId="0" borderId="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left" vertical="center" wrapText="1"/>
    </xf>
    <xf numFmtId="2" fontId="26" fillId="33" borderId="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27" fillId="0" borderId="0" xfId="0" applyFont="1" applyAlignment="1">
      <alignment/>
    </xf>
    <xf numFmtId="0" fontId="27" fillId="0" borderId="23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3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5" fillId="3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vertical="center" wrapText="1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27" fillId="33" borderId="0" xfId="0" applyFont="1" applyFill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1" fillId="0" borderId="0" xfId="40" applyAlignment="1" applyProtection="1">
      <alignment/>
      <protection/>
    </xf>
    <xf numFmtId="0" fontId="32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2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2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6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wrapText="1"/>
    </xf>
    <xf numFmtId="2" fontId="5" fillId="0" borderId="10" xfId="48" applyNumberFormat="1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5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 indent="1"/>
    </xf>
    <xf numFmtId="0" fontId="26" fillId="0" borderId="0" xfId="0" applyFont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 inden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36" fillId="0" borderId="2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0" fillId="34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0" xfId="47" applyNumberFormat="1" applyFont="1" applyFill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center" vertical="center" wrapText="1"/>
      <protection/>
    </xf>
    <xf numFmtId="2" fontId="5" fillId="0" borderId="25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2" fontId="5" fillId="0" borderId="10" xfId="47" applyNumberFormat="1" applyFont="1" applyFill="1" applyBorder="1" applyAlignment="1">
      <alignment horizontal="center" vertical="center"/>
      <protection/>
    </xf>
    <xf numFmtId="2" fontId="5" fillId="0" borderId="0" xfId="47" applyNumberFormat="1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2" fontId="5" fillId="0" borderId="0" xfId="47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5" fillId="0" borderId="10" xfId="47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47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vertical="center"/>
    </xf>
    <xf numFmtId="2" fontId="5" fillId="0" borderId="10" xfId="47" applyNumberFormat="1" applyFont="1" applyFill="1" applyBorder="1" applyAlignment="1" applyProtection="1">
      <alignment horizontal="center" vertical="center"/>
      <protection locked="0"/>
    </xf>
    <xf numFmtId="2" fontId="5" fillId="0" borderId="0" xfId="47" applyNumberFormat="1" applyFont="1" applyFill="1" applyBorder="1" applyAlignment="1">
      <alignment vertical="center"/>
      <protection/>
    </xf>
    <xf numFmtId="2" fontId="5" fillId="0" borderId="0" xfId="47" applyNumberFormat="1" applyFont="1" applyFill="1" applyBorder="1" applyAlignment="1">
      <alignment horizontal="center" vertical="center"/>
      <protection/>
    </xf>
    <xf numFmtId="2" fontId="5" fillId="0" borderId="0" xfId="47" applyNumberFormat="1" applyFont="1" applyFill="1" applyBorder="1" applyAlignment="1" applyProtection="1">
      <alignment horizontal="center" vertical="center"/>
      <protection locked="0"/>
    </xf>
    <xf numFmtId="2" fontId="5" fillId="0" borderId="10" xfId="48" applyNumberFormat="1" applyFont="1" applyFill="1" applyBorder="1" applyAlignment="1" applyProtection="1">
      <alignment horizontal="center" vertical="center" wrapText="1"/>
      <protection locked="0"/>
    </xf>
    <xf numFmtId="2" fontId="46" fillId="0" borderId="10" xfId="48" applyNumberFormat="1" applyFont="1" applyFill="1" applyBorder="1" applyAlignment="1" applyProtection="1">
      <alignment horizontal="center" vertical="center" wrapText="1"/>
      <protection locked="0"/>
    </xf>
    <xf numFmtId="2" fontId="46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16" fontId="5" fillId="0" borderId="25" xfId="0" applyNumberFormat="1" applyFont="1" applyFill="1" applyBorder="1" applyAlignment="1" quotePrefix="1">
      <alignment horizontal="center" vertical="center" wrapText="1"/>
    </xf>
    <xf numFmtId="16" fontId="5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quotePrefix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center" wrapText="1"/>
    </xf>
    <xf numFmtId="16" fontId="14" fillId="0" borderId="10" xfId="0" applyNumberFormat="1" applyFont="1" applyFill="1" applyBorder="1" applyAlignment="1" quotePrefix="1">
      <alignment horizontal="center" vertical="center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21" fillId="3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35" borderId="0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2" fontId="36" fillId="0" borderId="25" xfId="0" applyNumberFormat="1" applyFont="1" applyFill="1" applyBorder="1" applyAlignment="1">
      <alignment horizontal="center" vertical="center" wrapText="1"/>
    </xf>
    <xf numFmtId="2" fontId="36" fillId="0" borderId="25" xfId="0" applyNumberFormat="1" applyFont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vertical="center" wrapText="1"/>
    </xf>
    <xf numFmtId="2" fontId="36" fillId="37" borderId="25" xfId="0" applyNumberFormat="1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2" fontId="5" fillId="0" borderId="0" xfId="48" applyNumberFormat="1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/>
    </xf>
    <xf numFmtId="0" fontId="5" fillId="33" borderId="17" xfId="0" applyFont="1" applyFill="1" applyBorder="1" applyAlignment="1">
      <alignment wrapText="1"/>
    </xf>
    <xf numFmtId="2" fontId="5" fillId="0" borderId="0" xfId="48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wrapText="1"/>
    </xf>
    <xf numFmtId="0" fontId="26" fillId="0" borderId="16" xfId="0" applyFont="1" applyBorder="1" applyAlignment="1">
      <alignment vertical="center" wrapText="1"/>
    </xf>
    <xf numFmtId="0" fontId="5" fillId="33" borderId="11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2" fontId="5" fillId="0" borderId="10" xfId="0" applyNumberFormat="1" applyFont="1" applyFill="1" applyBorder="1" applyAlignment="1" quotePrefix="1">
      <alignment horizontal="center" vertical="top" wrapText="1"/>
    </xf>
    <xf numFmtId="16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 quotePrefix="1">
      <alignment horizontal="left" vertical="top" wrapText="1"/>
    </xf>
    <xf numFmtId="0" fontId="3" fillId="33" borderId="13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0" fontId="5" fillId="33" borderId="17" xfId="0" applyFont="1" applyFill="1" applyBorder="1" applyAlignment="1">
      <alignment/>
    </xf>
    <xf numFmtId="2" fontId="5" fillId="0" borderId="10" xfId="0" applyNumberFormat="1" applyFont="1" applyFill="1" applyBorder="1" applyAlignment="1" quotePrefix="1">
      <alignment horizontal="center" vertical="center" wrapText="1"/>
    </xf>
    <xf numFmtId="16" fontId="5" fillId="0" borderId="0" xfId="0" applyNumberFormat="1" applyFont="1" applyFill="1" applyBorder="1" applyAlignment="1" quotePrefix="1">
      <alignment horizontal="left" vertical="top" wrapText="1"/>
    </xf>
    <xf numFmtId="16" fontId="5" fillId="0" borderId="0" xfId="0" applyNumberFormat="1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 wrapText="1" indent="1"/>
    </xf>
    <xf numFmtId="0" fontId="5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 indent="1"/>
    </xf>
    <xf numFmtId="49" fontId="5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0" borderId="20" xfId="0" applyFont="1" applyBorder="1" applyAlignment="1">
      <alignment wrapText="1"/>
    </xf>
    <xf numFmtId="49" fontId="5" fillId="33" borderId="14" xfId="0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/>
    </xf>
    <xf numFmtId="16" fontId="5" fillId="0" borderId="11" xfId="0" applyNumberFormat="1" applyFont="1" applyBorder="1" applyAlignment="1">
      <alignment/>
    </xf>
    <xf numFmtId="16" fontId="5" fillId="33" borderId="11" xfId="0" applyNumberFormat="1" applyFont="1" applyFill="1" applyBorder="1" applyAlignment="1">
      <alignment/>
    </xf>
    <xf numFmtId="16" fontId="5" fillId="33" borderId="12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49" fontId="5" fillId="0" borderId="11" xfId="0" applyNumberFormat="1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30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vertical="top"/>
    </xf>
    <xf numFmtId="0" fontId="30" fillId="33" borderId="0" xfId="0" applyFont="1" applyFill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33" borderId="0" xfId="40" applyFont="1" applyFill="1" applyAlignment="1" applyProtection="1">
      <alignment horizontal="center"/>
      <protection/>
    </xf>
    <xf numFmtId="0" fontId="32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center" wrapText="1"/>
    </xf>
    <xf numFmtId="0" fontId="36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center" vertical="center" wrapText="1"/>
    </xf>
    <xf numFmtId="0" fontId="36" fillId="34" borderId="0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left" vertical="center" wrapText="1"/>
    </xf>
    <xf numFmtId="0" fontId="19" fillId="34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3" fillId="33" borderId="19" xfId="0" applyFont="1" applyFill="1" applyBorder="1" applyAlignment="1">
      <alignment horizontal="left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left" wrapText="1"/>
    </xf>
    <xf numFmtId="49" fontId="7" fillId="33" borderId="17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7" fillId="0" borderId="21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 19" xfId="47"/>
    <cellStyle name="Normal 20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zoomScalePageLayoutView="0" workbookViewId="0" topLeftCell="A1">
      <selection activeCell="A16" sqref="A16:G1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504" t="s">
        <v>94</v>
      </c>
      <c r="F2" s="505"/>
      <c r="G2" s="505"/>
    </row>
    <row r="3" spans="5:7" ht="12.75">
      <c r="E3" s="506" t="s">
        <v>113</v>
      </c>
      <c r="F3" s="507"/>
      <c r="G3" s="507"/>
    </row>
    <row r="4" ht="12.75"/>
    <row r="5" spans="1:7" ht="12.75">
      <c r="A5" s="496" t="s">
        <v>93</v>
      </c>
      <c r="B5" s="497"/>
      <c r="C5" s="497"/>
      <c r="D5" s="497"/>
      <c r="E5" s="497"/>
      <c r="F5" s="493"/>
      <c r="G5" s="493"/>
    </row>
    <row r="6" spans="1:7" ht="12.75">
      <c r="A6" s="511"/>
      <c r="B6" s="511"/>
      <c r="C6" s="511"/>
      <c r="D6" s="511"/>
      <c r="E6" s="511"/>
      <c r="F6" s="511"/>
      <c r="G6" s="511"/>
    </row>
    <row r="7" spans="1:7" ht="12.75">
      <c r="A7" s="508" t="s">
        <v>134</v>
      </c>
      <c r="B7" s="509"/>
      <c r="C7" s="509"/>
      <c r="D7" s="509"/>
      <c r="E7" s="509"/>
      <c r="F7" s="510"/>
      <c r="G7" s="510"/>
    </row>
    <row r="8" spans="1:7" ht="12.75">
      <c r="A8" s="480" t="s">
        <v>114</v>
      </c>
      <c r="B8" s="479"/>
      <c r="C8" s="479"/>
      <c r="D8" s="479"/>
      <c r="E8" s="479"/>
      <c r="F8" s="493"/>
      <c r="G8" s="493"/>
    </row>
    <row r="9" spans="1:7" ht="12.75" customHeight="1">
      <c r="A9" s="480" t="s">
        <v>110</v>
      </c>
      <c r="B9" s="479"/>
      <c r="C9" s="479"/>
      <c r="D9" s="479"/>
      <c r="E9" s="479"/>
      <c r="F9" s="493"/>
      <c r="G9" s="493"/>
    </row>
    <row r="10" spans="1:7" ht="12.75">
      <c r="A10" s="476" t="s">
        <v>115</v>
      </c>
      <c r="B10" s="475"/>
      <c r="C10" s="475"/>
      <c r="D10" s="475"/>
      <c r="E10" s="475"/>
      <c r="F10" s="495"/>
      <c r="G10" s="495"/>
    </row>
    <row r="11" spans="1:7" ht="12.75">
      <c r="A11" s="495"/>
      <c r="B11" s="495"/>
      <c r="C11" s="495"/>
      <c r="D11" s="495"/>
      <c r="E11" s="495"/>
      <c r="F11" s="495"/>
      <c r="G11" s="495"/>
    </row>
    <row r="12" spans="1:5" ht="12.75">
      <c r="A12" s="494"/>
      <c r="B12" s="493"/>
      <c r="C12" s="493"/>
      <c r="D12" s="493"/>
      <c r="E12" s="493"/>
    </row>
    <row r="13" spans="1:7" ht="12.75">
      <c r="A13" s="496" t="s">
        <v>0</v>
      </c>
      <c r="B13" s="497"/>
      <c r="C13" s="497"/>
      <c r="D13" s="497"/>
      <c r="E13" s="497"/>
      <c r="F13" s="498"/>
      <c r="G13" s="498"/>
    </row>
    <row r="14" spans="1:7" ht="12.75">
      <c r="A14" s="496" t="s">
        <v>135</v>
      </c>
      <c r="B14" s="497"/>
      <c r="C14" s="497"/>
      <c r="D14" s="497"/>
      <c r="E14" s="497"/>
      <c r="F14" s="498"/>
      <c r="G14" s="498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499" t="s">
        <v>140</v>
      </c>
      <c r="B16" s="500"/>
      <c r="C16" s="500"/>
      <c r="D16" s="500"/>
      <c r="E16" s="500"/>
      <c r="F16" s="501"/>
      <c r="G16" s="501"/>
    </row>
    <row r="17" spans="1:7" ht="12.75">
      <c r="A17" s="480" t="s">
        <v>1</v>
      </c>
      <c r="B17" s="480"/>
      <c r="C17" s="480"/>
      <c r="D17" s="480"/>
      <c r="E17" s="480"/>
      <c r="F17" s="502"/>
      <c r="G17" s="502"/>
    </row>
    <row r="18" spans="1:7" ht="12.75" customHeight="1">
      <c r="A18" s="8"/>
      <c r="B18" s="9"/>
      <c r="C18" s="9"/>
      <c r="D18" s="503" t="s">
        <v>125</v>
      </c>
      <c r="E18" s="503"/>
      <c r="F18" s="503"/>
      <c r="G18" s="503"/>
    </row>
    <row r="19" spans="1:9" ht="67.5" customHeight="1">
      <c r="A19" s="3" t="s">
        <v>2</v>
      </c>
      <c r="B19" s="490" t="s">
        <v>3</v>
      </c>
      <c r="C19" s="491"/>
      <c r="D19" s="492"/>
      <c r="E19" s="2" t="s">
        <v>4</v>
      </c>
      <c r="F19" s="1" t="s">
        <v>5</v>
      </c>
      <c r="G19" s="1" t="s">
        <v>6</v>
      </c>
      <c r="I19" s="93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1127584.9</v>
      </c>
      <c r="G20" s="87">
        <f>SUM(G21,G27,G38,G39)</f>
        <v>1146246.14</v>
      </c>
      <c r="I20" s="94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95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6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6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6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6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6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1127584.9</v>
      </c>
      <c r="G27" s="88">
        <f>SUM(G28:G37)</f>
        <v>1146246.14</v>
      </c>
      <c r="I27" s="96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6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1117835.38</v>
      </c>
      <c r="G29" s="88">
        <v>1136444.38</v>
      </c>
      <c r="I29" s="96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6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6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6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>
        <v>1</v>
      </c>
      <c r="I33" s="96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6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9070.509999999995</v>
      </c>
      <c r="G35" s="88">
        <v>8490.070000000007</v>
      </c>
      <c r="I35" s="96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679.01</v>
      </c>
      <c r="G36" s="88">
        <v>1310.69</v>
      </c>
      <c r="I36" s="96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6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6"/>
    </row>
    <row r="39" spans="1:9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  <c r="I39" s="96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6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34335.06</v>
      </c>
      <c r="G41" s="87">
        <f>SUM(G42,G48,G49,G56,G57)</f>
        <v>31915.53</v>
      </c>
      <c r="I41" s="97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601.83</v>
      </c>
      <c r="G42" s="88">
        <f>SUM(G43:G47)</f>
        <v>24.46</v>
      </c>
      <c r="I42" s="96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6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601.83</v>
      </c>
      <c r="G44" s="88">
        <v>24.46</v>
      </c>
      <c r="I44" s="96"/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6"/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6"/>
    </row>
    <row r="47" spans="1:9" s="12" customFormat="1" ht="12.75" customHeight="1">
      <c r="A47" s="18" t="s">
        <v>92</v>
      </c>
      <c r="B47" s="32"/>
      <c r="C47" s="481" t="s">
        <v>103</v>
      </c>
      <c r="D47" s="482"/>
      <c r="E47" s="82"/>
      <c r="F47" s="88"/>
      <c r="G47" s="88"/>
      <c r="I47" s="96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>
        <v>1458.64</v>
      </c>
      <c r="G48" s="88">
        <v>1259.84</v>
      </c>
      <c r="I48" s="96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32274.59</v>
      </c>
      <c r="G49" s="88">
        <f>SUM(G50:G55)</f>
        <v>30610.72</v>
      </c>
      <c r="I49" s="96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6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6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6"/>
    </row>
    <row r="53" spans="1:9" s="12" customFormat="1" ht="12.75" customHeight="1">
      <c r="A53" s="18" t="s">
        <v>41</v>
      </c>
      <c r="B53" s="26"/>
      <c r="C53" s="481" t="s">
        <v>89</v>
      </c>
      <c r="D53" s="482"/>
      <c r="E53" s="85"/>
      <c r="F53" s="88"/>
      <c r="G53" s="88"/>
      <c r="I53" s="96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32274.59</v>
      </c>
      <c r="G54" s="88">
        <v>30587.93</v>
      </c>
      <c r="I54" s="96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>
        <v>22.79</v>
      </c>
      <c r="I55" s="96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6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/>
      <c r="G57" s="88">
        <v>20.51</v>
      </c>
      <c r="I57" s="96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1161919.96</v>
      </c>
      <c r="G58" s="88">
        <f>SUM(G20,G40,G41)</f>
        <v>1178161.67</v>
      </c>
      <c r="I58" s="96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1126554.1700000002</v>
      </c>
      <c r="G59" s="87">
        <f>SUM(G60:G63)</f>
        <v>1147550.9499999997</v>
      </c>
      <c r="I59" s="97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803.3400000000443</v>
      </c>
      <c r="G60" s="88">
        <v>1145.210000000021</v>
      </c>
      <c r="I60" s="96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532708.8800000001</v>
      </c>
      <c r="G61" s="88">
        <v>543788.47</v>
      </c>
      <c r="I61" s="96"/>
    </row>
    <row r="62" spans="1:9" s="12" customFormat="1" ht="12.75" customHeight="1">
      <c r="A62" s="30" t="s">
        <v>36</v>
      </c>
      <c r="B62" s="483" t="s">
        <v>104</v>
      </c>
      <c r="C62" s="484"/>
      <c r="D62" s="485"/>
      <c r="E62" s="30"/>
      <c r="F62" s="88">
        <v>590447.47</v>
      </c>
      <c r="G62" s="88">
        <v>599396.35</v>
      </c>
      <c r="I62" s="96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2594.4799999999996</v>
      </c>
      <c r="G63" s="88">
        <v>3220.92</v>
      </c>
      <c r="I63" s="96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31752.06</v>
      </c>
      <c r="G64" s="87">
        <f>SUM(G65,G69)</f>
        <v>30610.72</v>
      </c>
      <c r="I64" s="97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6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96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6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6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31752.06</v>
      </c>
      <c r="G69" s="88">
        <f>SUM(G70:G75,G78:G83)</f>
        <v>30610.72</v>
      </c>
      <c r="I69" s="96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6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6"/>
    </row>
    <row r="72" spans="1:9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  <c r="I72" s="96"/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96"/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96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6"/>
    </row>
    <row r="76" spans="1:9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  <c r="I76" s="96"/>
    </row>
    <row r="77" spans="1:9" s="12" customFormat="1" ht="12.75" customHeight="1">
      <c r="A77" s="18" t="s">
        <v>128</v>
      </c>
      <c r="B77" s="26"/>
      <c r="C77" s="27"/>
      <c r="D77" s="46" t="s">
        <v>70</v>
      </c>
      <c r="E77" s="82"/>
      <c r="F77" s="88"/>
      <c r="G77" s="88"/>
      <c r="I77" s="96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6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6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147.22</v>
      </c>
      <c r="G80" s="88">
        <v>122.36</v>
      </c>
      <c r="I80" s="96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>
        <v>22.79</v>
      </c>
      <c r="I81" s="96"/>
    </row>
    <row r="82" spans="1:9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31604.84</v>
      </c>
      <c r="G82" s="88">
        <v>30465.57</v>
      </c>
      <c r="I82" s="96"/>
    </row>
    <row r="83" spans="1:9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  <c r="I83" s="96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3613.7299999999814</v>
      </c>
      <c r="G84" s="87">
        <f>SUM(G85,G86,G89,G90)</f>
        <v>-4.547473508864641E-12</v>
      </c>
      <c r="I84" s="97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6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6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6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6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6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3613.7299999999814</v>
      </c>
      <c r="G90" s="88">
        <f>SUM(G91,G92)</f>
        <v>-4.547473508864641E-12</v>
      </c>
      <c r="I90" s="96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3613.7299999999814</v>
      </c>
      <c r="G91" s="88">
        <v>-1536.8800000000047</v>
      </c>
      <c r="I91" s="96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/>
      <c r="G92" s="88">
        <v>1536.88</v>
      </c>
      <c r="I92" s="96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7"/>
    </row>
    <row r="94" spans="1:9" s="12" customFormat="1" ht="25.5" customHeight="1">
      <c r="A94" s="1"/>
      <c r="B94" s="486" t="s">
        <v>121</v>
      </c>
      <c r="C94" s="487"/>
      <c r="D94" s="482"/>
      <c r="E94" s="30"/>
      <c r="F94" s="89">
        <f>SUM(F59,F64,F84,F93)</f>
        <v>1161919.9600000002</v>
      </c>
      <c r="G94" s="89">
        <f>SUM(G59,G64,G84,G93)</f>
        <v>1178161.6699999997</v>
      </c>
      <c r="I94" s="96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489" t="s">
        <v>136</v>
      </c>
      <c r="B96" s="489"/>
      <c r="C96" s="489"/>
      <c r="D96" s="489"/>
      <c r="E96" s="91"/>
      <c r="F96" s="479" t="s">
        <v>137</v>
      </c>
      <c r="G96" s="479"/>
    </row>
    <row r="97" spans="1:7" s="12" customFormat="1" ht="12.75" customHeight="1">
      <c r="A97" s="488" t="s">
        <v>131</v>
      </c>
      <c r="B97" s="488"/>
      <c r="C97" s="488"/>
      <c r="D97" s="488"/>
      <c r="E97" s="42" t="s">
        <v>132</v>
      </c>
      <c r="F97" s="480" t="s">
        <v>112</v>
      </c>
      <c r="G97" s="480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478" t="s">
        <v>138</v>
      </c>
      <c r="B99" s="478"/>
      <c r="C99" s="478"/>
      <c r="D99" s="478"/>
      <c r="E99" s="92"/>
      <c r="F99" s="475" t="s">
        <v>139</v>
      </c>
      <c r="G99" s="475"/>
    </row>
    <row r="100" spans="1:7" s="12" customFormat="1" ht="12.75" customHeight="1">
      <c r="A100" s="477" t="s">
        <v>133</v>
      </c>
      <c r="B100" s="477"/>
      <c r="C100" s="477"/>
      <c r="D100" s="477"/>
      <c r="E100" s="61" t="s">
        <v>132</v>
      </c>
      <c r="F100" s="476" t="s">
        <v>112</v>
      </c>
      <c r="G100" s="476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sheetProtection/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7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5.8515625" style="300" customWidth="1"/>
    <col min="2" max="2" width="0.2890625" style="102" customWidth="1"/>
    <col min="3" max="3" width="1.57421875" style="102" customWidth="1"/>
    <col min="4" max="4" width="23.421875" style="102" customWidth="1"/>
    <col min="5" max="7" width="10.7109375" style="102" customWidth="1"/>
    <col min="8" max="8" width="13.00390625" style="102" customWidth="1"/>
    <col min="9" max="17" width="10.7109375" style="102" customWidth="1"/>
    <col min="18" max="18" width="12.00390625" style="102" customWidth="1"/>
    <col min="19" max="19" width="17.00390625" style="102" customWidth="1"/>
    <col min="20" max="20" width="36.57421875" style="102" customWidth="1"/>
    <col min="21" max="21" width="36.140625" style="102" customWidth="1"/>
    <col min="22" max="22" width="35.8515625" style="102" customWidth="1"/>
    <col min="23" max="23" width="43.28125" style="102" customWidth="1"/>
    <col min="24" max="24" width="41.7109375" style="102" customWidth="1"/>
    <col min="25" max="25" width="43.421875" style="102" customWidth="1"/>
    <col min="26" max="26" width="36.421875" style="102" customWidth="1"/>
    <col min="27" max="28" width="47.57421875" style="102" customWidth="1"/>
    <col min="29" max="29" width="40.28125" style="102" customWidth="1"/>
    <col min="30" max="30" width="47.00390625" style="102" customWidth="1"/>
    <col min="31" max="31" width="43.7109375" style="102" customWidth="1"/>
    <col min="32" max="32" width="38.57421875" style="102" customWidth="1"/>
    <col min="33" max="16384" width="9.140625" style="102" customWidth="1"/>
  </cols>
  <sheetData>
    <row r="1" ht="12.75">
      <c r="N1" s="108"/>
    </row>
    <row r="2" spans="1:18" ht="12.75">
      <c r="A2" s="1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N2" s="151" t="s">
        <v>486</v>
      </c>
      <c r="O2" s="302"/>
      <c r="P2" s="302"/>
      <c r="Q2" s="302"/>
      <c r="R2" s="302"/>
    </row>
    <row r="3" spans="1:17" ht="12.75">
      <c r="A3" s="1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11"/>
      <c r="N3" s="11" t="s">
        <v>311</v>
      </c>
      <c r="O3" s="11"/>
      <c r="P3" s="11"/>
      <c r="Q3" s="11"/>
    </row>
    <row r="4" spans="1:18" ht="12.75">
      <c r="A4" s="1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11"/>
      <c r="N4" s="11"/>
      <c r="O4" s="11"/>
      <c r="P4" s="11"/>
      <c r="Q4" s="11"/>
      <c r="R4" s="11"/>
    </row>
    <row r="5" spans="1:18" ht="15.75">
      <c r="A5" s="649" t="s">
        <v>487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</row>
    <row r="6" spans="1:18" ht="12.75">
      <c r="A6" s="1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33" ht="15.75">
      <c r="A7" s="649" t="s">
        <v>488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T7" s="303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</row>
    <row r="8" spans="1:33" ht="12.75">
      <c r="A8" s="1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</row>
    <row r="9" spans="1:33" ht="12.75">
      <c r="A9" s="601" t="s">
        <v>489</v>
      </c>
      <c r="B9" s="650" t="s">
        <v>3</v>
      </c>
      <c r="C9" s="650"/>
      <c r="D9" s="650"/>
      <c r="E9" s="601" t="s">
        <v>19</v>
      </c>
      <c r="F9" s="601" t="s">
        <v>21</v>
      </c>
      <c r="G9" s="601"/>
      <c r="H9" s="601" t="s">
        <v>490</v>
      </c>
      <c r="I9" s="601" t="s">
        <v>491</v>
      </c>
      <c r="J9" s="601" t="s">
        <v>27</v>
      </c>
      <c r="K9" s="601" t="s">
        <v>29</v>
      </c>
      <c r="L9" s="601" t="s">
        <v>492</v>
      </c>
      <c r="M9" s="601" t="s">
        <v>33</v>
      </c>
      <c r="N9" s="601" t="s">
        <v>493</v>
      </c>
      <c r="O9" s="601"/>
      <c r="P9" s="601" t="s">
        <v>494</v>
      </c>
      <c r="Q9" s="601" t="s">
        <v>109</v>
      </c>
      <c r="R9" s="601" t="s">
        <v>233</v>
      </c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137"/>
    </row>
    <row r="10" spans="1:33" ht="63.75">
      <c r="A10" s="601"/>
      <c r="B10" s="650"/>
      <c r="C10" s="650"/>
      <c r="D10" s="650"/>
      <c r="E10" s="601"/>
      <c r="F10" s="181" t="s">
        <v>495</v>
      </c>
      <c r="G10" s="181" t="s">
        <v>496</v>
      </c>
      <c r="H10" s="601"/>
      <c r="I10" s="601"/>
      <c r="J10" s="601"/>
      <c r="K10" s="601"/>
      <c r="L10" s="601"/>
      <c r="M10" s="601"/>
      <c r="N10" s="181" t="s">
        <v>497</v>
      </c>
      <c r="O10" s="181" t="s">
        <v>493</v>
      </c>
      <c r="P10" s="601"/>
      <c r="Q10" s="601"/>
      <c r="R10" s="601"/>
      <c r="T10" s="651"/>
      <c r="U10" s="304"/>
      <c r="V10" s="304"/>
      <c r="W10" s="651"/>
      <c r="X10" s="651"/>
      <c r="Y10" s="651"/>
      <c r="Z10" s="651"/>
      <c r="AA10" s="651"/>
      <c r="AB10" s="651"/>
      <c r="AC10" s="304"/>
      <c r="AD10" s="304"/>
      <c r="AE10" s="651"/>
      <c r="AF10" s="651"/>
      <c r="AG10" s="137"/>
    </row>
    <row r="11" spans="1:33" ht="12.75">
      <c r="A11" s="252">
        <v>1</v>
      </c>
      <c r="B11" s="652">
        <v>2</v>
      </c>
      <c r="C11" s="652"/>
      <c r="D11" s="652"/>
      <c r="E11" s="252">
        <v>3</v>
      </c>
      <c r="F11" s="252">
        <v>4</v>
      </c>
      <c r="G11" s="252">
        <v>5</v>
      </c>
      <c r="H11" s="252">
        <v>6</v>
      </c>
      <c r="I11" s="252">
        <v>7</v>
      </c>
      <c r="J11" s="252">
        <v>8</v>
      </c>
      <c r="K11" s="252">
        <v>9</v>
      </c>
      <c r="L11" s="252">
        <v>10</v>
      </c>
      <c r="M11" s="252">
        <v>11</v>
      </c>
      <c r="N11" s="252">
        <v>12</v>
      </c>
      <c r="O11" s="252">
        <v>13</v>
      </c>
      <c r="P11" s="252">
        <v>14</v>
      </c>
      <c r="Q11" s="252">
        <v>15</v>
      </c>
      <c r="R11" s="252">
        <v>16</v>
      </c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137"/>
    </row>
    <row r="12" spans="1:33" ht="12.75">
      <c r="A12" s="306" t="s">
        <v>346</v>
      </c>
      <c r="B12" s="655" t="s">
        <v>498</v>
      </c>
      <c r="C12" s="656"/>
      <c r="D12" s="657"/>
      <c r="E12" s="307"/>
      <c r="F12" s="307"/>
      <c r="G12" s="307">
        <v>1409628.64</v>
      </c>
      <c r="H12" s="307"/>
      <c r="I12" s="307"/>
      <c r="J12" s="307"/>
      <c r="K12" s="307">
        <v>93385</v>
      </c>
      <c r="L12" s="307"/>
      <c r="M12" s="307">
        <v>47328.880000000005</v>
      </c>
      <c r="N12" s="307"/>
      <c r="O12" s="307">
        <v>1895</v>
      </c>
      <c r="P12" s="307"/>
      <c r="Q12" s="307"/>
      <c r="R12" s="220">
        <f aca="true" t="shared" si="0" ref="R12:R49">SUM(E12:Q12)</f>
        <v>1552237.52</v>
      </c>
      <c r="S12" s="308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137"/>
    </row>
    <row r="13" spans="1:33" ht="12.75">
      <c r="A13" s="79" t="s">
        <v>348</v>
      </c>
      <c r="B13" s="310"/>
      <c r="C13" s="481" t="s">
        <v>499</v>
      </c>
      <c r="D13" s="633"/>
      <c r="E13" s="311">
        <f>SUM(E14:E15)</f>
        <v>0</v>
      </c>
      <c r="F13" s="311">
        <f aca="true" t="shared" si="1" ref="F13:Q13">SUM(F14:F15)</f>
        <v>0</v>
      </c>
      <c r="G13" s="311">
        <f t="shared" si="1"/>
        <v>0</v>
      </c>
      <c r="H13" s="311">
        <f t="shared" si="1"/>
        <v>0</v>
      </c>
      <c r="I13" s="311">
        <f t="shared" si="1"/>
        <v>0</v>
      </c>
      <c r="J13" s="311">
        <f t="shared" si="1"/>
        <v>0</v>
      </c>
      <c r="K13" s="311">
        <f t="shared" si="1"/>
        <v>0</v>
      </c>
      <c r="L13" s="311">
        <f t="shared" si="1"/>
        <v>0</v>
      </c>
      <c r="M13" s="311">
        <f t="shared" si="1"/>
        <v>3000</v>
      </c>
      <c r="N13" s="311">
        <f t="shared" si="1"/>
        <v>0</v>
      </c>
      <c r="O13" s="311">
        <f t="shared" si="1"/>
        <v>0</v>
      </c>
      <c r="P13" s="311">
        <f t="shared" si="1"/>
        <v>0</v>
      </c>
      <c r="Q13" s="311">
        <f t="shared" si="1"/>
        <v>0</v>
      </c>
      <c r="R13" s="220">
        <f t="shared" si="0"/>
        <v>3000</v>
      </c>
      <c r="S13" s="308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137"/>
    </row>
    <row r="14" spans="1:33" ht="25.5">
      <c r="A14" s="84" t="s">
        <v>350</v>
      </c>
      <c r="B14" s="313" t="s">
        <v>500</v>
      </c>
      <c r="C14" s="314"/>
      <c r="D14" s="292" t="s">
        <v>501</v>
      </c>
      <c r="E14" s="233"/>
      <c r="F14" s="307"/>
      <c r="G14" s="307"/>
      <c r="H14" s="307"/>
      <c r="I14" s="307"/>
      <c r="J14" s="307"/>
      <c r="K14" s="307"/>
      <c r="L14" s="307"/>
      <c r="M14" s="307">
        <v>3000</v>
      </c>
      <c r="N14" s="307"/>
      <c r="O14" s="307"/>
      <c r="P14" s="307"/>
      <c r="Q14" s="307"/>
      <c r="R14" s="220">
        <f t="shared" si="0"/>
        <v>3000</v>
      </c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137"/>
    </row>
    <row r="15" spans="1:33" ht="25.5">
      <c r="A15" s="252" t="s">
        <v>352</v>
      </c>
      <c r="B15" s="314"/>
      <c r="C15" s="314"/>
      <c r="D15" s="315" t="s">
        <v>502</v>
      </c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220">
        <f t="shared" si="0"/>
        <v>0</v>
      </c>
      <c r="S15" s="317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09"/>
      <c r="AF15" s="318"/>
      <c r="AG15" s="137"/>
    </row>
    <row r="16" spans="1:33" ht="12.75">
      <c r="A16" s="79" t="s">
        <v>354</v>
      </c>
      <c r="B16" s="486" t="s">
        <v>503</v>
      </c>
      <c r="C16" s="658"/>
      <c r="D16" s="659"/>
      <c r="E16" s="311">
        <f>SUM(E17:E19)</f>
        <v>0</v>
      </c>
      <c r="F16" s="311">
        <f aca="true" t="shared" si="2" ref="F16:Q16">SUM(F17:F19)</f>
        <v>0</v>
      </c>
      <c r="G16" s="311">
        <f t="shared" si="2"/>
        <v>0</v>
      </c>
      <c r="H16" s="311">
        <f t="shared" si="2"/>
        <v>0</v>
      </c>
      <c r="I16" s="311">
        <f t="shared" si="2"/>
        <v>0</v>
      </c>
      <c r="J16" s="311">
        <f t="shared" si="2"/>
        <v>0</v>
      </c>
      <c r="K16" s="311">
        <f t="shared" si="2"/>
        <v>0</v>
      </c>
      <c r="L16" s="311">
        <f t="shared" si="2"/>
        <v>0</v>
      </c>
      <c r="M16" s="311">
        <f t="shared" si="2"/>
        <v>0</v>
      </c>
      <c r="N16" s="311">
        <f t="shared" si="2"/>
        <v>0</v>
      </c>
      <c r="O16" s="311">
        <f t="shared" si="2"/>
        <v>0</v>
      </c>
      <c r="P16" s="311">
        <f t="shared" si="2"/>
        <v>0</v>
      </c>
      <c r="Q16" s="311">
        <f t="shared" si="2"/>
        <v>0</v>
      </c>
      <c r="R16" s="220">
        <f t="shared" si="0"/>
        <v>0</v>
      </c>
      <c r="S16" s="228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137"/>
    </row>
    <row r="17" spans="1:33" ht="12.75">
      <c r="A17" s="319" t="s">
        <v>356</v>
      </c>
      <c r="B17" s="320"/>
      <c r="C17" s="314"/>
      <c r="D17" s="28" t="s">
        <v>504</v>
      </c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220">
        <f t="shared" si="0"/>
        <v>0</v>
      </c>
      <c r="S17" s="30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137"/>
    </row>
    <row r="18" spans="1:33" ht="12.75">
      <c r="A18" s="79" t="s">
        <v>358</v>
      </c>
      <c r="B18" s="320"/>
      <c r="C18" s="314"/>
      <c r="D18" s="28" t="s">
        <v>505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220">
        <f t="shared" si="0"/>
        <v>0</v>
      </c>
      <c r="S18" s="30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238"/>
    </row>
    <row r="19" spans="1:33" ht="12.75">
      <c r="A19" s="79" t="s">
        <v>360</v>
      </c>
      <c r="B19" s="320"/>
      <c r="C19" s="314"/>
      <c r="D19" s="28" t="s">
        <v>506</v>
      </c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220">
        <f t="shared" si="0"/>
        <v>0</v>
      </c>
      <c r="S19" s="30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238"/>
    </row>
    <row r="20" spans="1:33" ht="12.75">
      <c r="A20" s="79" t="s">
        <v>364</v>
      </c>
      <c r="B20" s="310"/>
      <c r="C20" s="481" t="s">
        <v>365</v>
      </c>
      <c r="D20" s="633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220">
        <f t="shared" si="0"/>
        <v>0</v>
      </c>
      <c r="S20" s="308"/>
      <c r="T20" s="318"/>
      <c r="U20" s="318"/>
      <c r="V20" s="318"/>
      <c r="W20" s="318"/>
      <c r="X20" s="318"/>
      <c r="Y20" s="318"/>
      <c r="Z20" s="318"/>
      <c r="AA20" s="318"/>
      <c r="AB20" s="318"/>
      <c r="AC20" s="322"/>
      <c r="AD20" s="322"/>
      <c r="AE20" s="322"/>
      <c r="AF20" s="322"/>
      <c r="AG20" s="137"/>
    </row>
    <row r="21" spans="1:33" ht="12.75">
      <c r="A21" s="306" t="s">
        <v>366</v>
      </c>
      <c r="B21" s="660" t="s">
        <v>507</v>
      </c>
      <c r="C21" s="660"/>
      <c r="D21" s="660"/>
      <c r="E21" s="311">
        <f>SUM(E12,E13,E20)-SUM(E16)</f>
        <v>0</v>
      </c>
      <c r="F21" s="311">
        <f aca="true" t="shared" si="3" ref="F21:Q21">SUM(F12,F13,F20)-SUM(F16)</f>
        <v>0</v>
      </c>
      <c r="G21" s="311">
        <f t="shared" si="3"/>
        <v>1409628.64</v>
      </c>
      <c r="H21" s="311">
        <f t="shared" si="3"/>
        <v>0</v>
      </c>
      <c r="I21" s="311">
        <f t="shared" si="3"/>
        <v>0</v>
      </c>
      <c r="J21" s="311">
        <f t="shared" si="3"/>
        <v>0</v>
      </c>
      <c r="K21" s="311">
        <f t="shared" si="3"/>
        <v>93385</v>
      </c>
      <c r="L21" s="311">
        <f t="shared" si="3"/>
        <v>0</v>
      </c>
      <c r="M21" s="311">
        <f t="shared" si="3"/>
        <v>50328.880000000005</v>
      </c>
      <c r="N21" s="311">
        <f t="shared" si="3"/>
        <v>0</v>
      </c>
      <c r="O21" s="311">
        <f t="shared" si="3"/>
        <v>1895</v>
      </c>
      <c r="P21" s="311">
        <f>SUM(P12,P13)-SUM(P16)+SUM(P20)</f>
        <v>0</v>
      </c>
      <c r="Q21" s="311">
        <f t="shared" si="3"/>
        <v>0</v>
      </c>
      <c r="R21" s="220">
        <f t="shared" si="0"/>
        <v>1555237.52</v>
      </c>
      <c r="S21" s="308"/>
      <c r="T21" s="312"/>
      <c r="U21" s="312"/>
      <c r="V21" s="312"/>
      <c r="W21" s="312"/>
      <c r="X21" s="312"/>
      <c r="Y21" s="312"/>
      <c r="Z21" s="312"/>
      <c r="AA21" s="312"/>
      <c r="AB21" s="312"/>
      <c r="AC21" s="290"/>
      <c r="AD21" s="290"/>
      <c r="AE21" s="290"/>
      <c r="AF21" s="290"/>
      <c r="AG21" s="137"/>
    </row>
    <row r="22" spans="1:33" ht="12.75">
      <c r="A22" s="306" t="s">
        <v>368</v>
      </c>
      <c r="B22" s="642" t="s">
        <v>508</v>
      </c>
      <c r="C22" s="653"/>
      <c r="D22" s="654"/>
      <c r="E22" s="311" t="s">
        <v>509</v>
      </c>
      <c r="F22" s="307"/>
      <c r="G22" s="307">
        <v>273184.26</v>
      </c>
      <c r="H22" s="307"/>
      <c r="I22" s="307"/>
      <c r="J22" s="307"/>
      <c r="K22" s="307">
        <v>93385</v>
      </c>
      <c r="L22" s="307"/>
      <c r="M22" s="307">
        <v>38838.81</v>
      </c>
      <c r="N22" s="311" t="s">
        <v>509</v>
      </c>
      <c r="O22" s="233">
        <v>584.31</v>
      </c>
      <c r="P22" s="311" t="s">
        <v>509</v>
      </c>
      <c r="Q22" s="311" t="s">
        <v>509</v>
      </c>
      <c r="R22" s="220">
        <f t="shared" si="0"/>
        <v>405992.38</v>
      </c>
      <c r="S22" s="228"/>
      <c r="T22" s="312"/>
      <c r="U22" s="309"/>
      <c r="V22" s="309"/>
      <c r="W22" s="309"/>
      <c r="X22" s="309"/>
      <c r="Y22" s="309"/>
      <c r="Z22" s="309"/>
      <c r="AA22" s="309"/>
      <c r="AB22" s="309"/>
      <c r="AC22" s="290"/>
      <c r="AD22" s="309"/>
      <c r="AE22" s="290"/>
      <c r="AF22" s="290"/>
      <c r="AG22" s="137"/>
    </row>
    <row r="23" spans="1:33" ht="12.75">
      <c r="A23" s="319" t="s">
        <v>370</v>
      </c>
      <c r="B23" s="320"/>
      <c r="C23" s="481" t="s">
        <v>510</v>
      </c>
      <c r="D23" s="633"/>
      <c r="E23" s="311" t="s">
        <v>509</v>
      </c>
      <c r="F23" s="321"/>
      <c r="G23" s="321"/>
      <c r="H23" s="321"/>
      <c r="I23" s="321"/>
      <c r="J23" s="321"/>
      <c r="K23" s="321"/>
      <c r="L23" s="321"/>
      <c r="M23" s="321"/>
      <c r="N23" s="311" t="s">
        <v>509</v>
      </c>
      <c r="O23" s="323"/>
      <c r="P23" s="311" t="s">
        <v>509</v>
      </c>
      <c r="Q23" s="311" t="s">
        <v>509</v>
      </c>
      <c r="R23" s="220">
        <f t="shared" si="0"/>
        <v>0</v>
      </c>
      <c r="S23" s="308"/>
      <c r="T23" s="312"/>
      <c r="U23" s="318"/>
      <c r="V23" s="318"/>
      <c r="W23" s="318"/>
      <c r="X23" s="318"/>
      <c r="Y23" s="318"/>
      <c r="Z23" s="318"/>
      <c r="AA23" s="318"/>
      <c r="AB23" s="318"/>
      <c r="AC23" s="290"/>
      <c r="AD23" s="318"/>
      <c r="AE23" s="290"/>
      <c r="AF23" s="290"/>
      <c r="AG23" s="137"/>
    </row>
    <row r="24" spans="1:33" ht="12.75">
      <c r="A24" s="319" t="s">
        <v>372</v>
      </c>
      <c r="B24" s="320"/>
      <c r="C24" s="481" t="s">
        <v>511</v>
      </c>
      <c r="D24" s="633"/>
      <c r="E24" s="311" t="s">
        <v>509</v>
      </c>
      <c r="F24" s="307"/>
      <c r="G24" s="307">
        <v>18609</v>
      </c>
      <c r="H24" s="307"/>
      <c r="I24" s="307"/>
      <c r="J24" s="307"/>
      <c r="K24" s="307"/>
      <c r="L24" s="307"/>
      <c r="M24" s="307">
        <v>2419.56</v>
      </c>
      <c r="N24" s="311" t="s">
        <v>509</v>
      </c>
      <c r="O24" s="233">
        <v>631.68</v>
      </c>
      <c r="P24" s="311" t="s">
        <v>509</v>
      </c>
      <c r="Q24" s="311" t="s">
        <v>509</v>
      </c>
      <c r="R24" s="220">
        <f t="shared" si="0"/>
        <v>21660.24</v>
      </c>
      <c r="S24" s="308"/>
      <c r="T24" s="312"/>
      <c r="U24" s="309"/>
      <c r="V24" s="309"/>
      <c r="W24" s="309"/>
      <c r="X24" s="309"/>
      <c r="Y24" s="309"/>
      <c r="Z24" s="309"/>
      <c r="AA24" s="309"/>
      <c r="AB24" s="309"/>
      <c r="AC24" s="290"/>
      <c r="AD24" s="309"/>
      <c r="AE24" s="290"/>
      <c r="AF24" s="290"/>
      <c r="AG24" s="137"/>
    </row>
    <row r="25" spans="1:33" ht="12.75">
      <c r="A25" s="319" t="s">
        <v>374</v>
      </c>
      <c r="B25" s="320"/>
      <c r="C25" s="481" t="s">
        <v>512</v>
      </c>
      <c r="D25" s="633"/>
      <c r="E25" s="311" t="s">
        <v>509</v>
      </c>
      <c r="F25" s="311">
        <f>SUM(F26:F28)</f>
        <v>0</v>
      </c>
      <c r="G25" s="311">
        <f aca="true" t="shared" si="4" ref="G25:O25">SUM(G26:G28)</f>
        <v>0</v>
      </c>
      <c r="H25" s="311">
        <f t="shared" si="4"/>
        <v>0</v>
      </c>
      <c r="I25" s="311">
        <f t="shared" si="4"/>
        <v>0</v>
      </c>
      <c r="J25" s="311">
        <f t="shared" si="4"/>
        <v>0</v>
      </c>
      <c r="K25" s="311">
        <f t="shared" si="4"/>
        <v>0</v>
      </c>
      <c r="L25" s="311">
        <f t="shared" si="4"/>
        <v>0</v>
      </c>
      <c r="M25" s="311">
        <f t="shared" si="4"/>
        <v>0</v>
      </c>
      <c r="N25" s="311" t="s">
        <v>509</v>
      </c>
      <c r="O25" s="311">
        <f t="shared" si="4"/>
        <v>0</v>
      </c>
      <c r="P25" s="311" t="s">
        <v>509</v>
      </c>
      <c r="Q25" s="311" t="s">
        <v>509</v>
      </c>
      <c r="R25" s="220">
        <f t="shared" si="0"/>
        <v>0</v>
      </c>
      <c r="S25" s="308"/>
      <c r="T25" s="312"/>
      <c r="U25" s="312"/>
      <c r="V25" s="312"/>
      <c r="W25" s="312"/>
      <c r="X25" s="312"/>
      <c r="Y25" s="312"/>
      <c r="Z25" s="312"/>
      <c r="AA25" s="312"/>
      <c r="AB25" s="312"/>
      <c r="AC25" s="290"/>
      <c r="AD25" s="312"/>
      <c r="AE25" s="290"/>
      <c r="AF25" s="290"/>
      <c r="AG25" s="137"/>
    </row>
    <row r="26" spans="1:33" ht="12.75">
      <c r="A26" s="324" t="s">
        <v>513</v>
      </c>
      <c r="B26" s="325"/>
      <c r="C26" s="55"/>
      <c r="D26" s="326" t="s">
        <v>504</v>
      </c>
      <c r="E26" s="311" t="s">
        <v>509</v>
      </c>
      <c r="F26" s="321"/>
      <c r="G26" s="321"/>
      <c r="H26" s="321"/>
      <c r="I26" s="321"/>
      <c r="J26" s="321"/>
      <c r="K26" s="321"/>
      <c r="L26" s="321"/>
      <c r="M26" s="321"/>
      <c r="N26" s="311" t="s">
        <v>509</v>
      </c>
      <c r="O26" s="233"/>
      <c r="P26" s="311" t="s">
        <v>509</v>
      </c>
      <c r="Q26" s="311" t="s">
        <v>509</v>
      </c>
      <c r="R26" s="220">
        <f t="shared" si="0"/>
        <v>0</v>
      </c>
      <c r="S26" s="308"/>
      <c r="T26" s="312"/>
      <c r="U26" s="318"/>
      <c r="V26" s="318"/>
      <c r="W26" s="318"/>
      <c r="X26" s="318"/>
      <c r="Y26" s="318"/>
      <c r="Z26" s="318"/>
      <c r="AA26" s="318"/>
      <c r="AB26" s="318"/>
      <c r="AC26" s="290"/>
      <c r="AD26" s="318"/>
      <c r="AE26" s="290"/>
      <c r="AF26" s="290"/>
      <c r="AG26" s="137"/>
    </row>
    <row r="27" spans="1:33" ht="12.75">
      <c r="A27" s="324" t="s">
        <v>514</v>
      </c>
      <c r="B27" s="325"/>
      <c r="C27" s="55"/>
      <c r="D27" s="326" t="s">
        <v>505</v>
      </c>
      <c r="E27" s="311" t="s">
        <v>509</v>
      </c>
      <c r="F27" s="321"/>
      <c r="G27" s="321"/>
      <c r="H27" s="321"/>
      <c r="I27" s="321"/>
      <c r="J27" s="321"/>
      <c r="K27" s="321"/>
      <c r="L27" s="321"/>
      <c r="M27" s="321"/>
      <c r="N27" s="311" t="s">
        <v>509</v>
      </c>
      <c r="O27" s="233"/>
      <c r="P27" s="311" t="s">
        <v>509</v>
      </c>
      <c r="Q27" s="311" t="s">
        <v>509</v>
      </c>
      <c r="R27" s="220">
        <f t="shared" si="0"/>
        <v>0</v>
      </c>
      <c r="S27" s="308"/>
      <c r="T27" s="312"/>
      <c r="U27" s="318"/>
      <c r="V27" s="318"/>
      <c r="W27" s="318"/>
      <c r="X27" s="318"/>
      <c r="Y27" s="318"/>
      <c r="Z27" s="318"/>
      <c r="AA27" s="318"/>
      <c r="AB27" s="318"/>
      <c r="AC27" s="290"/>
      <c r="AD27" s="318"/>
      <c r="AE27" s="290"/>
      <c r="AF27" s="290"/>
      <c r="AG27" s="137"/>
    </row>
    <row r="28" spans="1:33" ht="12.75">
      <c r="A28" s="324" t="s">
        <v>515</v>
      </c>
      <c r="B28" s="325"/>
      <c r="C28" s="55"/>
      <c r="D28" s="326" t="s">
        <v>506</v>
      </c>
      <c r="E28" s="311" t="s">
        <v>509</v>
      </c>
      <c r="F28" s="321"/>
      <c r="G28" s="321"/>
      <c r="H28" s="321"/>
      <c r="I28" s="321"/>
      <c r="J28" s="321"/>
      <c r="K28" s="321"/>
      <c r="L28" s="321"/>
      <c r="M28" s="321"/>
      <c r="N28" s="311" t="s">
        <v>509</v>
      </c>
      <c r="O28" s="233"/>
      <c r="P28" s="311" t="s">
        <v>509</v>
      </c>
      <c r="Q28" s="311" t="s">
        <v>509</v>
      </c>
      <c r="R28" s="220">
        <f t="shared" si="0"/>
        <v>0</v>
      </c>
      <c r="S28" s="308"/>
      <c r="T28" s="312"/>
      <c r="U28" s="318"/>
      <c r="V28" s="318"/>
      <c r="W28" s="318"/>
      <c r="X28" s="318"/>
      <c r="Y28" s="318"/>
      <c r="Z28" s="318"/>
      <c r="AA28" s="318"/>
      <c r="AB28" s="318"/>
      <c r="AC28" s="290"/>
      <c r="AD28" s="318"/>
      <c r="AE28" s="290"/>
      <c r="AF28" s="290"/>
      <c r="AG28" s="137"/>
    </row>
    <row r="29" spans="1:33" ht="12.75">
      <c r="A29" s="319" t="s">
        <v>376</v>
      </c>
      <c r="B29" s="325"/>
      <c r="C29" s="661" t="s">
        <v>365</v>
      </c>
      <c r="D29" s="662"/>
      <c r="E29" s="311" t="s">
        <v>509</v>
      </c>
      <c r="F29" s="327"/>
      <c r="G29" s="327"/>
      <c r="H29" s="327"/>
      <c r="I29" s="327"/>
      <c r="J29" s="327"/>
      <c r="K29" s="327"/>
      <c r="L29" s="327"/>
      <c r="M29" s="327"/>
      <c r="N29" s="311" t="s">
        <v>509</v>
      </c>
      <c r="O29" s="327"/>
      <c r="P29" s="311" t="s">
        <v>509</v>
      </c>
      <c r="Q29" s="311" t="s">
        <v>509</v>
      </c>
      <c r="R29" s="220">
        <f t="shared" si="0"/>
        <v>0</v>
      </c>
      <c r="S29" s="308"/>
      <c r="T29" s="312"/>
      <c r="U29" s="318"/>
      <c r="V29" s="318"/>
      <c r="W29" s="318"/>
      <c r="X29" s="318"/>
      <c r="Y29" s="318"/>
      <c r="Z29" s="318"/>
      <c r="AA29" s="318"/>
      <c r="AB29" s="318"/>
      <c r="AC29" s="290"/>
      <c r="AD29" s="318"/>
      <c r="AE29" s="290"/>
      <c r="AF29" s="290"/>
      <c r="AG29" s="137"/>
    </row>
    <row r="30" spans="1:33" ht="12.75">
      <c r="A30" s="306" t="s">
        <v>383</v>
      </c>
      <c r="B30" s="642" t="s">
        <v>516</v>
      </c>
      <c r="C30" s="653"/>
      <c r="D30" s="654"/>
      <c r="E30" s="311" t="s">
        <v>509</v>
      </c>
      <c r="F30" s="311">
        <f>SUM(F22,F23,F24)-SUM(F25)</f>
        <v>0</v>
      </c>
      <c r="G30" s="311">
        <f aca="true" t="shared" si="5" ref="G30:O30">SUM(G22,G23,G24)-SUM(G25)</f>
        <v>291793.26</v>
      </c>
      <c r="H30" s="311">
        <f t="shared" si="5"/>
        <v>0</v>
      </c>
      <c r="I30" s="311">
        <f t="shared" si="5"/>
        <v>0</v>
      </c>
      <c r="J30" s="311">
        <f t="shared" si="5"/>
        <v>0</v>
      </c>
      <c r="K30" s="311">
        <f t="shared" si="5"/>
        <v>93385</v>
      </c>
      <c r="L30" s="311">
        <f t="shared" si="5"/>
        <v>0</v>
      </c>
      <c r="M30" s="311">
        <f t="shared" si="5"/>
        <v>41258.369999999995</v>
      </c>
      <c r="N30" s="311" t="s">
        <v>509</v>
      </c>
      <c r="O30" s="311">
        <f t="shared" si="5"/>
        <v>1215.9899999999998</v>
      </c>
      <c r="P30" s="311" t="s">
        <v>509</v>
      </c>
      <c r="Q30" s="311" t="s">
        <v>509</v>
      </c>
      <c r="R30" s="220">
        <f t="shared" si="0"/>
        <v>427652.62</v>
      </c>
      <c r="S30" s="308"/>
      <c r="T30" s="312"/>
      <c r="U30" s="312"/>
      <c r="V30" s="312"/>
      <c r="W30" s="312"/>
      <c r="X30" s="312"/>
      <c r="Y30" s="312"/>
      <c r="Z30" s="312"/>
      <c r="AA30" s="312"/>
      <c r="AB30" s="312"/>
      <c r="AC30" s="290"/>
      <c r="AD30" s="312"/>
      <c r="AE30" s="290"/>
      <c r="AF30" s="290"/>
      <c r="AG30" s="137"/>
    </row>
    <row r="31" spans="1:33" ht="12.75">
      <c r="A31" s="306" t="s">
        <v>385</v>
      </c>
      <c r="B31" s="663" t="s">
        <v>517</v>
      </c>
      <c r="C31" s="664"/>
      <c r="D31" s="654"/>
      <c r="E31" s="311" t="s">
        <v>509</v>
      </c>
      <c r="F31" s="307"/>
      <c r="G31" s="307"/>
      <c r="H31" s="307"/>
      <c r="I31" s="307"/>
      <c r="J31" s="307"/>
      <c r="K31" s="307"/>
      <c r="L31" s="307"/>
      <c r="M31" s="307"/>
      <c r="N31" s="311" t="s">
        <v>509</v>
      </c>
      <c r="O31" s="307"/>
      <c r="P31" s="307"/>
      <c r="Q31" s="307"/>
      <c r="R31" s="220">
        <f t="shared" si="0"/>
        <v>0</v>
      </c>
      <c r="S31" s="228"/>
      <c r="T31" s="312"/>
      <c r="U31" s="309"/>
      <c r="V31" s="309"/>
      <c r="W31" s="309"/>
      <c r="X31" s="309"/>
      <c r="Y31" s="309"/>
      <c r="Z31" s="309"/>
      <c r="AA31" s="309"/>
      <c r="AB31" s="309"/>
      <c r="AC31" s="290"/>
      <c r="AD31" s="309"/>
      <c r="AE31" s="309"/>
      <c r="AF31" s="309"/>
      <c r="AG31" s="137"/>
    </row>
    <row r="32" spans="1:33" ht="12.75">
      <c r="A32" s="319" t="s">
        <v>387</v>
      </c>
      <c r="B32" s="320"/>
      <c r="C32" s="481" t="s">
        <v>518</v>
      </c>
      <c r="D32" s="633"/>
      <c r="E32" s="311" t="s">
        <v>509</v>
      </c>
      <c r="F32" s="328"/>
      <c r="G32" s="328"/>
      <c r="H32" s="328"/>
      <c r="I32" s="328"/>
      <c r="J32" s="328"/>
      <c r="K32" s="328"/>
      <c r="L32" s="328"/>
      <c r="M32" s="328"/>
      <c r="N32" s="311" t="s">
        <v>509</v>
      </c>
      <c r="O32" s="328"/>
      <c r="P32" s="328"/>
      <c r="Q32" s="328"/>
      <c r="R32" s="220">
        <f t="shared" si="0"/>
        <v>0</v>
      </c>
      <c r="S32" s="308"/>
      <c r="T32" s="312"/>
      <c r="U32" s="318"/>
      <c r="V32" s="318"/>
      <c r="W32" s="318"/>
      <c r="X32" s="318"/>
      <c r="Y32" s="318"/>
      <c r="Z32" s="318"/>
      <c r="AA32" s="318"/>
      <c r="AB32" s="318"/>
      <c r="AC32" s="290"/>
      <c r="AD32" s="318"/>
      <c r="AE32" s="318"/>
      <c r="AF32" s="318"/>
      <c r="AG32" s="137"/>
    </row>
    <row r="33" spans="1:33" ht="12.75">
      <c r="A33" s="319" t="s">
        <v>389</v>
      </c>
      <c r="B33" s="320"/>
      <c r="C33" s="481" t="s">
        <v>519</v>
      </c>
      <c r="D33" s="633"/>
      <c r="E33" s="311" t="s">
        <v>509</v>
      </c>
      <c r="F33" s="307"/>
      <c r="G33" s="307"/>
      <c r="H33" s="307"/>
      <c r="I33" s="307"/>
      <c r="J33" s="307"/>
      <c r="K33" s="307"/>
      <c r="L33" s="307"/>
      <c r="M33" s="307"/>
      <c r="N33" s="311" t="s">
        <v>509</v>
      </c>
      <c r="O33" s="307"/>
      <c r="P33" s="307"/>
      <c r="Q33" s="307"/>
      <c r="R33" s="220">
        <f t="shared" si="0"/>
        <v>0</v>
      </c>
      <c r="S33" s="308"/>
      <c r="T33" s="312"/>
      <c r="U33" s="309"/>
      <c r="V33" s="309"/>
      <c r="W33" s="309"/>
      <c r="X33" s="309"/>
      <c r="Y33" s="309"/>
      <c r="Z33" s="309"/>
      <c r="AA33" s="309"/>
      <c r="AB33" s="309"/>
      <c r="AC33" s="290"/>
      <c r="AD33" s="309"/>
      <c r="AE33" s="309"/>
      <c r="AF33" s="309"/>
      <c r="AG33" s="137"/>
    </row>
    <row r="34" spans="1:33" ht="12.75">
      <c r="A34" s="319" t="s">
        <v>520</v>
      </c>
      <c r="B34" s="320"/>
      <c r="C34" s="481" t="s">
        <v>521</v>
      </c>
      <c r="D34" s="633"/>
      <c r="E34" s="311" t="s">
        <v>509</v>
      </c>
      <c r="F34" s="328"/>
      <c r="G34" s="328"/>
      <c r="H34" s="328"/>
      <c r="I34" s="328"/>
      <c r="J34" s="328"/>
      <c r="K34" s="328"/>
      <c r="L34" s="328"/>
      <c r="M34" s="328"/>
      <c r="N34" s="311" t="s">
        <v>509</v>
      </c>
      <c r="O34" s="328"/>
      <c r="P34" s="328"/>
      <c r="Q34" s="328"/>
      <c r="R34" s="220">
        <f t="shared" si="0"/>
        <v>0</v>
      </c>
      <c r="S34" s="308"/>
      <c r="T34" s="312"/>
      <c r="U34" s="318"/>
      <c r="V34" s="318"/>
      <c r="W34" s="318"/>
      <c r="X34" s="318"/>
      <c r="Y34" s="318"/>
      <c r="Z34" s="318"/>
      <c r="AA34" s="318"/>
      <c r="AB34" s="318"/>
      <c r="AC34" s="290"/>
      <c r="AD34" s="322"/>
      <c r="AE34" s="322"/>
      <c r="AF34" s="322"/>
      <c r="AG34" s="137"/>
    </row>
    <row r="35" spans="1:33" ht="12.75">
      <c r="A35" s="319" t="s">
        <v>522</v>
      </c>
      <c r="B35" s="320"/>
      <c r="C35" s="481" t="s">
        <v>523</v>
      </c>
      <c r="D35" s="633"/>
      <c r="E35" s="311" t="s">
        <v>509</v>
      </c>
      <c r="F35" s="311">
        <f>SUM(F36:F38)</f>
        <v>0</v>
      </c>
      <c r="G35" s="311">
        <f aca="true" t="shared" si="6" ref="G35:Q35">SUM(G36:G38)</f>
        <v>0</v>
      </c>
      <c r="H35" s="311">
        <f t="shared" si="6"/>
        <v>0</v>
      </c>
      <c r="I35" s="311">
        <f t="shared" si="6"/>
        <v>0</v>
      </c>
      <c r="J35" s="311">
        <f t="shared" si="6"/>
        <v>0</v>
      </c>
      <c r="K35" s="311">
        <f t="shared" si="6"/>
        <v>0</v>
      </c>
      <c r="L35" s="311">
        <f t="shared" si="6"/>
        <v>0</v>
      </c>
      <c r="M35" s="311">
        <f t="shared" si="6"/>
        <v>0</v>
      </c>
      <c r="N35" s="311" t="s">
        <v>509</v>
      </c>
      <c r="O35" s="311">
        <f t="shared" si="6"/>
        <v>0</v>
      </c>
      <c r="P35" s="311">
        <f t="shared" si="6"/>
        <v>0</v>
      </c>
      <c r="Q35" s="311">
        <f t="shared" si="6"/>
        <v>0</v>
      </c>
      <c r="R35" s="220">
        <f t="shared" si="0"/>
        <v>0</v>
      </c>
      <c r="S35" s="308"/>
      <c r="T35" s="329"/>
      <c r="U35" s="329"/>
      <c r="V35" s="329"/>
      <c r="W35" s="329"/>
      <c r="X35" s="329"/>
      <c r="Y35" s="329"/>
      <c r="Z35" s="329"/>
      <c r="AA35" s="329"/>
      <c r="AB35" s="329"/>
      <c r="AC35" s="330"/>
      <c r="AD35" s="330"/>
      <c r="AE35" s="330"/>
      <c r="AF35" s="330"/>
      <c r="AG35" s="137"/>
    </row>
    <row r="36" spans="1:33" ht="12.75">
      <c r="A36" s="324" t="s">
        <v>524</v>
      </c>
      <c r="B36" s="325"/>
      <c r="C36" s="55"/>
      <c r="D36" s="326" t="s">
        <v>504</v>
      </c>
      <c r="E36" s="311" t="s">
        <v>509</v>
      </c>
      <c r="F36" s="321"/>
      <c r="G36" s="321"/>
      <c r="H36" s="321"/>
      <c r="I36" s="321"/>
      <c r="J36" s="321"/>
      <c r="K36" s="321"/>
      <c r="L36" s="321"/>
      <c r="M36" s="321"/>
      <c r="N36" s="311" t="s">
        <v>509</v>
      </c>
      <c r="O36" s="233"/>
      <c r="P36" s="328"/>
      <c r="Q36" s="328"/>
      <c r="R36" s="220">
        <f t="shared" si="0"/>
        <v>0</v>
      </c>
      <c r="S36" s="308"/>
      <c r="T36" s="329"/>
      <c r="U36" s="318"/>
      <c r="V36" s="318"/>
      <c r="W36" s="318"/>
      <c r="X36" s="318"/>
      <c r="Y36" s="318"/>
      <c r="Z36" s="318"/>
      <c r="AA36" s="318"/>
      <c r="AB36" s="318"/>
      <c r="AC36" s="330"/>
      <c r="AD36" s="318"/>
      <c r="AE36" s="318"/>
      <c r="AF36" s="318"/>
      <c r="AG36" s="137"/>
    </row>
    <row r="37" spans="1:33" ht="12.75">
      <c r="A37" s="324" t="s">
        <v>525</v>
      </c>
      <c r="B37" s="325"/>
      <c r="C37" s="55"/>
      <c r="D37" s="326" t="s">
        <v>505</v>
      </c>
      <c r="E37" s="311" t="s">
        <v>509</v>
      </c>
      <c r="F37" s="321"/>
      <c r="G37" s="321"/>
      <c r="H37" s="321"/>
      <c r="I37" s="321"/>
      <c r="J37" s="321"/>
      <c r="K37" s="321"/>
      <c r="L37" s="321"/>
      <c r="M37" s="321"/>
      <c r="N37" s="311" t="s">
        <v>509</v>
      </c>
      <c r="O37" s="233"/>
      <c r="P37" s="316"/>
      <c r="Q37" s="316"/>
      <c r="R37" s="220">
        <f t="shared" si="0"/>
        <v>0</v>
      </c>
      <c r="S37" s="308"/>
      <c r="T37" s="329"/>
      <c r="U37" s="318"/>
      <c r="V37" s="318"/>
      <c r="W37" s="318"/>
      <c r="X37" s="318"/>
      <c r="Y37" s="318"/>
      <c r="Z37" s="318"/>
      <c r="AA37" s="318"/>
      <c r="AB37" s="318"/>
      <c r="AC37" s="330"/>
      <c r="AD37" s="318"/>
      <c r="AE37" s="318"/>
      <c r="AF37" s="318"/>
      <c r="AG37" s="137"/>
    </row>
    <row r="38" spans="1:33" ht="12.75">
      <c r="A38" s="324" t="s">
        <v>526</v>
      </c>
      <c r="B38" s="325"/>
      <c r="C38" s="55"/>
      <c r="D38" s="326" t="s">
        <v>506</v>
      </c>
      <c r="E38" s="311" t="s">
        <v>509</v>
      </c>
      <c r="F38" s="321"/>
      <c r="G38" s="321"/>
      <c r="H38" s="321"/>
      <c r="I38" s="321"/>
      <c r="J38" s="321"/>
      <c r="K38" s="321"/>
      <c r="L38" s="321"/>
      <c r="M38" s="321"/>
      <c r="N38" s="311" t="s">
        <v>509</v>
      </c>
      <c r="O38" s="233"/>
      <c r="P38" s="316"/>
      <c r="Q38" s="316"/>
      <c r="R38" s="220">
        <f t="shared" si="0"/>
        <v>0</v>
      </c>
      <c r="S38" s="308"/>
      <c r="T38" s="329"/>
      <c r="U38" s="318"/>
      <c r="V38" s="318"/>
      <c r="W38" s="318"/>
      <c r="X38" s="318"/>
      <c r="Y38" s="318"/>
      <c r="Z38" s="318"/>
      <c r="AA38" s="318"/>
      <c r="AB38" s="318"/>
      <c r="AC38" s="330"/>
      <c r="AD38" s="318"/>
      <c r="AE38" s="318"/>
      <c r="AF38" s="318"/>
      <c r="AG38" s="137"/>
    </row>
    <row r="39" spans="1:33" ht="12.75">
      <c r="A39" s="319" t="s">
        <v>527</v>
      </c>
      <c r="B39" s="325"/>
      <c r="C39" s="661" t="s">
        <v>365</v>
      </c>
      <c r="D39" s="662"/>
      <c r="E39" s="311" t="s">
        <v>509</v>
      </c>
      <c r="F39" s="328"/>
      <c r="G39" s="328"/>
      <c r="H39" s="328"/>
      <c r="I39" s="328"/>
      <c r="J39" s="328"/>
      <c r="K39" s="328"/>
      <c r="L39" s="328"/>
      <c r="M39" s="328"/>
      <c r="N39" s="311" t="s">
        <v>509</v>
      </c>
      <c r="O39" s="328"/>
      <c r="P39" s="328"/>
      <c r="Q39" s="328"/>
      <c r="R39" s="220">
        <f t="shared" si="0"/>
        <v>0</v>
      </c>
      <c r="S39" s="308"/>
      <c r="T39" s="330"/>
      <c r="U39" s="331"/>
      <c r="V39" s="331"/>
      <c r="W39" s="331"/>
      <c r="X39" s="331"/>
      <c r="Y39" s="331"/>
      <c r="Z39" s="331"/>
      <c r="AA39" s="331"/>
      <c r="AB39" s="331"/>
      <c r="AC39" s="330"/>
      <c r="AD39" s="331"/>
      <c r="AE39" s="331"/>
      <c r="AF39" s="331"/>
      <c r="AG39" s="137"/>
    </row>
    <row r="40" spans="1:33" ht="12.75">
      <c r="A40" s="306" t="s">
        <v>528</v>
      </c>
      <c r="B40" s="647" t="s">
        <v>529</v>
      </c>
      <c r="C40" s="647"/>
      <c r="D40" s="647"/>
      <c r="E40" s="311" t="s">
        <v>509</v>
      </c>
      <c r="F40" s="311">
        <f>SUM(F31:F33,F39)-SUM(F34,F35)</f>
        <v>0</v>
      </c>
      <c r="G40" s="311">
        <f aca="true" t="shared" si="7" ref="G40:O40">SUM(G31:G33,G39)-SUM(G34,G35)</f>
        <v>0</v>
      </c>
      <c r="H40" s="311">
        <f t="shared" si="7"/>
        <v>0</v>
      </c>
      <c r="I40" s="311">
        <f t="shared" si="7"/>
        <v>0</v>
      </c>
      <c r="J40" s="311">
        <f t="shared" si="7"/>
        <v>0</v>
      </c>
      <c r="K40" s="311">
        <f t="shared" si="7"/>
        <v>0</v>
      </c>
      <c r="L40" s="311">
        <f t="shared" si="7"/>
        <v>0</v>
      </c>
      <c r="M40" s="311">
        <f t="shared" si="7"/>
        <v>0</v>
      </c>
      <c r="N40" s="311" t="s">
        <v>509</v>
      </c>
      <c r="O40" s="311">
        <f t="shared" si="7"/>
        <v>0</v>
      </c>
      <c r="P40" s="311">
        <f>SUM(P31:P33,P39)-SUM(P34,P35)</f>
        <v>0</v>
      </c>
      <c r="Q40" s="311">
        <f>SUM(Q31:Q33,Q39)-SUM(Q34,Q35)</f>
        <v>0</v>
      </c>
      <c r="R40" s="220">
        <f t="shared" si="0"/>
        <v>0</v>
      </c>
      <c r="S40" s="308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137"/>
    </row>
    <row r="41" spans="1:33" ht="12.75">
      <c r="A41" s="306" t="s">
        <v>530</v>
      </c>
      <c r="B41" s="663" t="s">
        <v>531</v>
      </c>
      <c r="C41" s="664"/>
      <c r="D41" s="665"/>
      <c r="E41" s="332"/>
      <c r="F41" s="311" t="s">
        <v>509</v>
      </c>
      <c r="G41" s="311" t="s">
        <v>509</v>
      </c>
      <c r="H41" s="311" t="s">
        <v>509</v>
      </c>
      <c r="I41" s="333"/>
      <c r="J41" s="311" t="s">
        <v>509</v>
      </c>
      <c r="K41" s="311" t="s">
        <v>509</v>
      </c>
      <c r="L41" s="333"/>
      <c r="M41" s="311" t="s">
        <v>509</v>
      </c>
      <c r="N41" s="333"/>
      <c r="O41" s="311" t="s">
        <v>509</v>
      </c>
      <c r="P41" s="311" t="s">
        <v>509</v>
      </c>
      <c r="Q41" s="311" t="s">
        <v>509</v>
      </c>
      <c r="R41" s="220">
        <f t="shared" si="0"/>
        <v>0</v>
      </c>
      <c r="S41" s="308"/>
      <c r="T41" s="334"/>
      <c r="U41" s="330"/>
      <c r="V41" s="330"/>
      <c r="W41" s="330"/>
      <c r="X41" s="334"/>
      <c r="Y41" s="330"/>
      <c r="Z41" s="330"/>
      <c r="AA41" s="334"/>
      <c r="AB41" s="330"/>
      <c r="AC41" s="334"/>
      <c r="AD41" s="330"/>
      <c r="AE41" s="330"/>
      <c r="AF41" s="330"/>
      <c r="AG41" s="137"/>
    </row>
    <row r="42" spans="1:33" ht="12.75">
      <c r="A42" s="319" t="s">
        <v>532</v>
      </c>
      <c r="B42" s="580" t="s">
        <v>533</v>
      </c>
      <c r="C42" s="666"/>
      <c r="D42" s="667"/>
      <c r="E42" s="328"/>
      <c r="F42" s="311" t="s">
        <v>509</v>
      </c>
      <c r="G42" s="311" t="s">
        <v>509</v>
      </c>
      <c r="H42" s="311" t="s">
        <v>509</v>
      </c>
      <c r="I42" s="328"/>
      <c r="J42" s="311" t="s">
        <v>509</v>
      </c>
      <c r="K42" s="311" t="s">
        <v>509</v>
      </c>
      <c r="L42" s="328"/>
      <c r="M42" s="311" t="s">
        <v>509</v>
      </c>
      <c r="N42" s="328"/>
      <c r="O42" s="311" t="s">
        <v>509</v>
      </c>
      <c r="P42" s="311" t="s">
        <v>509</v>
      </c>
      <c r="Q42" s="311" t="s">
        <v>509</v>
      </c>
      <c r="R42" s="220">
        <f t="shared" si="0"/>
        <v>0</v>
      </c>
      <c r="S42" s="308"/>
      <c r="T42" s="331"/>
      <c r="U42" s="330"/>
      <c r="V42" s="330"/>
      <c r="W42" s="330"/>
      <c r="X42" s="331"/>
      <c r="Y42" s="330"/>
      <c r="Z42" s="330"/>
      <c r="AA42" s="331"/>
      <c r="AB42" s="330"/>
      <c r="AC42" s="331"/>
      <c r="AD42" s="330"/>
      <c r="AE42" s="330"/>
      <c r="AF42" s="330"/>
      <c r="AG42" s="137"/>
    </row>
    <row r="43" spans="1:33" ht="12.75">
      <c r="A43" s="319" t="s">
        <v>534</v>
      </c>
      <c r="B43" s="320"/>
      <c r="C43" s="481" t="s">
        <v>535</v>
      </c>
      <c r="D43" s="633"/>
      <c r="E43" s="328"/>
      <c r="F43" s="311" t="s">
        <v>509</v>
      </c>
      <c r="G43" s="311" t="s">
        <v>509</v>
      </c>
      <c r="H43" s="311" t="s">
        <v>509</v>
      </c>
      <c r="I43" s="328"/>
      <c r="J43" s="311" t="s">
        <v>509</v>
      </c>
      <c r="K43" s="311" t="s">
        <v>509</v>
      </c>
      <c r="L43" s="328"/>
      <c r="M43" s="311" t="s">
        <v>509</v>
      </c>
      <c r="N43" s="328"/>
      <c r="O43" s="311" t="s">
        <v>509</v>
      </c>
      <c r="P43" s="311" t="s">
        <v>509</v>
      </c>
      <c r="Q43" s="311" t="s">
        <v>509</v>
      </c>
      <c r="R43" s="220">
        <f t="shared" si="0"/>
        <v>0</v>
      </c>
      <c r="S43" s="308"/>
      <c r="T43" s="331"/>
      <c r="U43" s="330"/>
      <c r="V43" s="330"/>
      <c r="W43" s="330"/>
      <c r="X43" s="331"/>
      <c r="Y43" s="330"/>
      <c r="Z43" s="330"/>
      <c r="AA43" s="331"/>
      <c r="AB43" s="330"/>
      <c r="AC43" s="331"/>
      <c r="AD43" s="330"/>
      <c r="AE43" s="330"/>
      <c r="AF43" s="330"/>
      <c r="AG43" s="137"/>
    </row>
    <row r="44" spans="1:33" ht="12.75">
      <c r="A44" s="319" t="s">
        <v>536</v>
      </c>
      <c r="B44" s="313"/>
      <c r="C44" s="481" t="s">
        <v>537</v>
      </c>
      <c r="D44" s="633"/>
      <c r="E44" s="311">
        <f>SUM(E45:E47)</f>
        <v>0</v>
      </c>
      <c r="F44" s="311" t="s">
        <v>509</v>
      </c>
      <c r="G44" s="311" t="s">
        <v>509</v>
      </c>
      <c r="H44" s="311" t="s">
        <v>509</v>
      </c>
      <c r="I44" s="311">
        <f>SUM(I45:I47)</f>
        <v>0</v>
      </c>
      <c r="J44" s="311" t="s">
        <v>509</v>
      </c>
      <c r="K44" s="311" t="s">
        <v>509</v>
      </c>
      <c r="L44" s="311">
        <f>SUM(L45:L47)</f>
        <v>0</v>
      </c>
      <c r="M44" s="311" t="s">
        <v>509</v>
      </c>
      <c r="N44" s="311">
        <f>SUM(N45:N47)</f>
        <v>0</v>
      </c>
      <c r="O44" s="311" t="s">
        <v>509</v>
      </c>
      <c r="P44" s="311" t="s">
        <v>509</v>
      </c>
      <c r="Q44" s="311" t="s">
        <v>509</v>
      </c>
      <c r="R44" s="220">
        <f t="shared" si="0"/>
        <v>0</v>
      </c>
      <c r="S44" s="228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137"/>
    </row>
    <row r="45" spans="1:33" ht="12.75">
      <c r="A45" s="324" t="s">
        <v>538</v>
      </c>
      <c r="B45" s="335"/>
      <c r="C45" s="55"/>
      <c r="D45" s="326" t="s">
        <v>504</v>
      </c>
      <c r="E45" s="328"/>
      <c r="F45" s="311" t="s">
        <v>509</v>
      </c>
      <c r="G45" s="311" t="s">
        <v>509</v>
      </c>
      <c r="H45" s="311" t="s">
        <v>509</v>
      </c>
      <c r="I45" s="328"/>
      <c r="J45" s="311" t="s">
        <v>509</v>
      </c>
      <c r="K45" s="311" t="s">
        <v>509</v>
      </c>
      <c r="L45" s="328"/>
      <c r="M45" s="311" t="s">
        <v>509</v>
      </c>
      <c r="N45" s="328"/>
      <c r="O45" s="311" t="s">
        <v>509</v>
      </c>
      <c r="P45" s="311" t="s">
        <v>509</v>
      </c>
      <c r="Q45" s="311" t="s">
        <v>509</v>
      </c>
      <c r="R45" s="220">
        <f t="shared" si="0"/>
        <v>0</v>
      </c>
      <c r="S45" s="308"/>
      <c r="T45" s="331"/>
      <c r="U45" s="330"/>
      <c r="V45" s="330"/>
      <c r="W45" s="330"/>
      <c r="X45" s="331"/>
      <c r="Y45" s="330"/>
      <c r="Z45" s="330"/>
      <c r="AA45" s="331"/>
      <c r="AB45" s="330"/>
      <c r="AC45" s="331"/>
      <c r="AD45" s="330"/>
      <c r="AE45" s="330"/>
      <c r="AF45" s="330"/>
      <c r="AG45" s="137"/>
    </row>
    <row r="46" spans="1:33" ht="12.75">
      <c r="A46" s="324" t="s">
        <v>539</v>
      </c>
      <c r="B46" s="335"/>
      <c r="C46" s="55"/>
      <c r="D46" s="326" t="s">
        <v>505</v>
      </c>
      <c r="E46" s="328"/>
      <c r="F46" s="311" t="s">
        <v>509</v>
      </c>
      <c r="G46" s="311" t="s">
        <v>509</v>
      </c>
      <c r="H46" s="311" t="s">
        <v>509</v>
      </c>
      <c r="I46" s="328"/>
      <c r="J46" s="311" t="s">
        <v>509</v>
      </c>
      <c r="K46" s="311" t="s">
        <v>509</v>
      </c>
      <c r="L46" s="328"/>
      <c r="M46" s="311" t="s">
        <v>509</v>
      </c>
      <c r="N46" s="328"/>
      <c r="O46" s="311" t="s">
        <v>509</v>
      </c>
      <c r="P46" s="311" t="s">
        <v>509</v>
      </c>
      <c r="Q46" s="311" t="s">
        <v>509</v>
      </c>
      <c r="R46" s="220">
        <f t="shared" si="0"/>
        <v>0</v>
      </c>
      <c r="S46" s="308"/>
      <c r="T46" s="331"/>
      <c r="U46" s="330"/>
      <c r="V46" s="330"/>
      <c r="W46" s="330"/>
      <c r="X46" s="331"/>
      <c r="Y46" s="330"/>
      <c r="Z46" s="330"/>
      <c r="AA46" s="331"/>
      <c r="AB46" s="330"/>
      <c r="AC46" s="331"/>
      <c r="AD46" s="330"/>
      <c r="AE46" s="330"/>
      <c r="AF46" s="330"/>
      <c r="AG46" s="137"/>
    </row>
    <row r="47" spans="1:33" ht="12.75">
      <c r="A47" s="324" t="s">
        <v>540</v>
      </c>
      <c r="B47" s="335"/>
      <c r="C47" s="55"/>
      <c r="D47" s="326" t="s">
        <v>506</v>
      </c>
      <c r="E47" s="328"/>
      <c r="F47" s="311" t="s">
        <v>509</v>
      </c>
      <c r="G47" s="311" t="s">
        <v>509</v>
      </c>
      <c r="H47" s="311" t="s">
        <v>509</v>
      </c>
      <c r="I47" s="328"/>
      <c r="J47" s="311" t="s">
        <v>509</v>
      </c>
      <c r="K47" s="311" t="s">
        <v>509</v>
      </c>
      <c r="L47" s="328"/>
      <c r="M47" s="311" t="s">
        <v>509</v>
      </c>
      <c r="N47" s="328"/>
      <c r="O47" s="311" t="s">
        <v>509</v>
      </c>
      <c r="P47" s="311" t="s">
        <v>509</v>
      </c>
      <c r="Q47" s="311" t="s">
        <v>509</v>
      </c>
      <c r="R47" s="220">
        <f t="shared" si="0"/>
        <v>0</v>
      </c>
      <c r="S47" s="308"/>
      <c r="T47" s="331"/>
      <c r="U47" s="330"/>
      <c r="V47" s="330"/>
      <c r="W47" s="330"/>
      <c r="X47" s="331"/>
      <c r="Y47" s="330"/>
      <c r="Z47" s="330"/>
      <c r="AA47" s="331"/>
      <c r="AB47" s="330"/>
      <c r="AC47" s="331"/>
      <c r="AD47" s="330"/>
      <c r="AE47" s="330"/>
      <c r="AF47" s="330"/>
      <c r="AG47" s="137"/>
    </row>
    <row r="48" spans="1:33" ht="12.75">
      <c r="A48" s="319" t="s">
        <v>541</v>
      </c>
      <c r="B48" s="325"/>
      <c r="C48" s="661" t="s">
        <v>365</v>
      </c>
      <c r="D48" s="662"/>
      <c r="E48" s="328"/>
      <c r="F48" s="311" t="s">
        <v>509</v>
      </c>
      <c r="G48" s="311" t="s">
        <v>509</v>
      </c>
      <c r="H48" s="311" t="s">
        <v>509</v>
      </c>
      <c r="I48" s="328"/>
      <c r="J48" s="311" t="s">
        <v>509</v>
      </c>
      <c r="K48" s="311" t="s">
        <v>509</v>
      </c>
      <c r="L48" s="328"/>
      <c r="M48" s="311" t="s">
        <v>509</v>
      </c>
      <c r="N48" s="328"/>
      <c r="O48" s="311" t="s">
        <v>509</v>
      </c>
      <c r="P48" s="311" t="s">
        <v>509</v>
      </c>
      <c r="Q48" s="311" t="s">
        <v>509</v>
      </c>
      <c r="R48" s="220">
        <f t="shared" si="0"/>
        <v>0</v>
      </c>
      <c r="S48" s="308"/>
      <c r="T48" s="331"/>
      <c r="U48" s="330"/>
      <c r="V48" s="330"/>
      <c r="W48" s="330"/>
      <c r="X48" s="331"/>
      <c r="Y48" s="330"/>
      <c r="Z48" s="330"/>
      <c r="AA48" s="331"/>
      <c r="AB48" s="330"/>
      <c r="AC48" s="331"/>
      <c r="AD48" s="330"/>
      <c r="AE48" s="330"/>
      <c r="AF48" s="330"/>
      <c r="AG48" s="137"/>
    </row>
    <row r="49" spans="1:33" ht="12.75">
      <c r="A49" s="306" t="s">
        <v>542</v>
      </c>
      <c r="B49" s="642" t="s">
        <v>543</v>
      </c>
      <c r="C49" s="653"/>
      <c r="D49" s="654"/>
      <c r="E49" s="311">
        <f>SUM(E41:E43,E48)-SUM(E44)</f>
        <v>0</v>
      </c>
      <c r="F49" s="311" t="s">
        <v>509</v>
      </c>
      <c r="G49" s="311" t="s">
        <v>509</v>
      </c>
      <c r="H49" s="311" t="s">
        <v>509</v>
      </c>
      <c r="I49" s="311">
        <f>SUM(I41:I43,I48)-SUM(I44)</f>
        <v>0</v>
      </c>
      <c r="J49" s="311" t="s">
        <v>509</v>
      </c>
      <c r="K49" s="311" t="s">
        <v>509</v>
      </c>
      <c r="L49" s="311">
        <f>SUM(L41:L43,L48)-SUM(L44)</f>
        <v>0</v>
      </c>
      <c r="M49" s="311" t="s">
        <v>509</v>
      </c>
      <c r="N49" s="311">
        <f>SUM(N41:N43,N48)-SUM(N44)</f>
        <v>0</v>
      </c>
      <c r="O49" s="311" t="s">
        <v>509</v>
      </c>
      <c r="P49" s="311" t="s">
        <v>509</v>
      </c>
      <c r="Q49" s="311" t="s">
        <v>509</v>
      </c>
      <c r="R49" s="220">
        <f t="shared" si="0"/>
        <v>0</v>
      </c>
      <c r="S49" s="308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137"/>
    </row>
    <row r="50" spans="1:33" ht="12.75">
      <c r="A50" s="306" t="s">
        <v>544</v>
      </c>
      <c r="B50" s="647" t="s">
        <v>545</v>
      </c>
      <c r="C50" s="647"/>
      <c r="D50" s="647"/>
      <c r="E50" s="336">
        <f>SUM(E21)-SUM(E30)-SUM(E40)+SUM(E49)</f>
        <v>0</v>
      </c>
      <c r="F50" s="336">
        <f>SUM(F21)-SUM(F30)-SUM(F40)+SUM(F49)</f>
        <v>0</v>
      </c>
      <c r="G50" s="336">
        <f aca="true" t="shared" si="8" ref="G50:Q50">SUM(G21)-SUM(G30)-SUM(G40)+SUM(G49)</f>
        <v>1117835.38</v>
      </c>
      <c r="H50" s="336">
        <f t="shared" si="8"/>
        <v>0</v>
      </c>
      <c r="I50" s="336">
        <f t="shared" si="8"/>
        <v>0</v>
      </c>
      <c r="J50" s="336">
        <f t="shared" si="8"/>
        <v>0</v>
      </c>
      <c r="K50" s="336">
        <f t="shared" si="8"/>
        <v>0</v>
      </c>
      <c r="L50" s="336">
        <f t="shared" si="8"/>
        <v>0</v>
      </c>
      <c r="M50" s="336">
        <f t="shared" si="8"/>
        <v>9070.51000000001</v>
      </c>
      <c r="N50" s="336">
        <f t="shared" si="8"/>
        <v>0</v>
      </c>
      <c r="O50" s="336">
        <f t="shared" si="8"/>
        <v>679.0100000000002</v>
      </c>
      <c r="P50" s="336">
        <f t="shared" si="8"/>
        <v>0</v>
      </c>
      <c r="Q50" s="336">
        <f t="shared" si="8"/>
        <v>0</v>
      </c>
      <c r="R50" s="220">
        <f>SUM(E50:Q50)</f>
        <v>1127584.9</v>
      </c>
      <c r="S50" s="308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137"/>
    </row>
    <row r="51" spans="1:33" ht="12.75">
      <c r="A51" s="306" t="s">
        <v>546</v>
      </c>
      <c r="B51" s="647" t="s">
        <v>547</v>
      </c>
      <c r="C51" s="647"/>
      <c r="D51" s="647"/>
      <c r="E51" s="311">
        <f>SUM(E12)-SUM(E22)-SUM(E31)+SUM(E41)</f>
        <v>0</v>
      </c>
      <c r="F51" s="311">
        <f aca="true" t="shared" si="9" ref="F51:Q51">SUM(F12)-SUM(F22)-SUM(F31)+SUM(F41)</f>
        <v>0</v>
      </c>
      <c r="G51" s="311">
        <f t="shared" si="9"/>
        <v>1136444.38</v>
      </c>
      <c r="H51" s="311">
        <f t="shared" si="9"/>
        <v>0</v>
      </c>
      <c r="I51" s="311">
        <f t="shared" si="9"/>
        <v>0</v>
      </c>
      <c r="J51" s="311">
        <f t="shared" si="9"/>
        <v>0</v>
      </c>
      <c r="K51" s="311">
        <f t="shared" si="9"/>
        <v>0</v>
      </c>
      <c r="L51" s="311">
        <f t="shared" si="9"/>
        <v>0</v>
      </c>
      <c r="M51" s="311">
        <f t="shared" si="9"/>
        <v>8490.070000000007</v>
      </c>
      <c r="N51" s="311">
        <f t="shared" si="9"/>
        <v>0</v>
      </c>
      <c r="O51" s="311">
        <f t="shared" si="9"/>
        <v>1310.69</v>
      </c>
      <c r="P51" s="311">
        <f t="shared" si="9"/>
        <v>0</v>
      </c>
      <c r="Q51" s="311">
        <f t="shared" si="9"/>
        <v>0</v>
      </c>
      <c r="R51" s="220">
        <f>SUM(E51:Q51)</f>
        <v>1146245.14</v>
      </c>
      <c r="S51" s="308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137"/>
    </row>
    <row r="52" spans="1:33" ht="12.75">
      <c r="A52" s="11" t="s">
        <v>548</v>
      </c>
      <c r="B52" s="11"/>
      <c r="C52" s="11"/>
      <c r="D52" s="11"/>
      <c r="E52" s="11"/>
      <c r="F52" s="11"/>
      <c r="G52" s="338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</row>
    <row r="53" spans="1:33" ht="12.75">
      <c r="A53" s="11" t="s">
        <v>549</v>
      </c>
      <c r="B53" s="11"/>
      <c r="C53" s="11"/>
      <c r="D53" s="11"/>
      <c r="E53" s="11"/>
      <c r="F53" s="11"/>
      <c r="G53" s="1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</row>
    <row r="54" spans="1:33" ht="12.75">
      <c r="A54" s="1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</row>
    <row r="55" spans="1:33" s="103" customFormat="1" ht="12.75">
      <c r="A55" s="245"/>
      <c r="B55" s="245"/>
      <c r="C55" s="245"/>
      <c r="D55" s="245"/>
      <c r="E55" s="71"/>
      <c r="F55" s="99"/>
      <c r="G55" s="9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s="103" customFormat="1" ht="12.75">
      <c r="A56" s="245"/>
      <c r="B56" s="245"/>
      <c r="C56" s="245"/>
      <c r="D56" s="245"/>
      <c r="E56" s="71"/>
      <c r="F56" s="99"/>
      <c r="G56" s="9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5:33" s="103" customFormat="1" ht="12.75" customHeight="1">
      <c r="E57" s="42"/>
      <c r="H57" s="90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</sheetData>
  <sheetProtection/>
  <mergeCells count="54">
    <mergeCell ref="B50:D50"/>
    <mergeCell ref="B51:D51"/>
    <mergeCell ref="B41:D41"/>
    <mergeCell ref="B42:D42"/>
    <mergeCell ref="C43:D43"/>
    <mergeCell ref="C44:D44"/>
    <mergeCell ref="C48:D48"/>
    <mergeCell ref="B49:D49"/>
    <mergeCell ref="B40:D40"/>
    <mergeCell ref="C23:D23"/>
    <mergeCell ref="C24:D24"/>
    <mergeCell ref="C25:D25"/>
    <mergeCell ref="C29:D29"/>
    <mergeCell ref="B30:D30"/>
    <mergeCell ref="B31:D31"/>
    <mergeCell ref="C32:D32"/>
    <mergeCell ref="C33:D33"/>
    <mergeCell ref="C34:D34"/>
    <mergeCell ref="C35:D35"/>
    <mergeCell ref="C39:D39"/>
    <mergeCell ref="B22:D22"/>
    <mergeCell ref="AA9:AA10"/>
    <mergeCell ref="AB9:AB10"/>
    <mergeCell ref="AC9:AD9"/>
    <mergeCell ref="AE9:AE10"/>
    <mergeCell ref="B12:D12"/>
    <mergeCell ref="C13:D13"/>
    <mergeCell ref="B16:D16"/>
    <mergeCell ref="C20:D20"/>
    <mergeCell ref="B21:D21"/>
    <mergeCell ref="AF9:AF10"/>
    <mergeCell ref="B11:D11"/>
    <mergeCell ref="T9:T10"/>
    <mergeCell ref="U9:V9"/>
    <mergeCell ref="W9:W10"/>
    <mergeCell ref="X9:X10"/>
    <mergeCell ref="Y9:Y10"/>
    <mergeCell ref="Z9:Z10"/>
    <mergeCell ref="L9:L10"/>
    <mergeCell ref="M9:M10"/>
    <mergeCell ref="N9:O9"/>
    <mergeCell ref="P9:P10"/>
    <mergeCell ref="Q9:Q10"/>
    <mergeCell ref="R9:R10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5.140625" style="339" customWidth="1"/>
    <col min="2" max="2" width="1.421875" style="339" customWidth="1"/>
    <col min="3" max="3" width="35.421875" style="339" customWidth="1"/>
    <col min="4" max="7" width="12.7109375" style="339" customWidth="1"/>
    <col min="8" max="8" width="9.140625" style="339" customWidth="1"/>
    <col min="9" max="9" width="13.8515625" style="339" customWidth="1"/>
    <col min="10" max="10" width="14.8515625" style="339" customWidth="1"/>
    <col min="11" max="16384" width="9.140625" style="339" customWidth="1"/>
  </cols>
  <sheetData>
    <row r="1" ht="12.75">
      <c r="D1" s="108"/>
    </row>
    <row r="2" spans="1:7" ht="12.75">
      <c r="A2" s="285"/>
      <c r="B2" s="285"/>
      <c r="C2" s="285"/>
      <c r="D2" s="548" t="s">
        <v>448</v>
      </c>
      <c r="E2" s="548"/>
      <c r="F2" s="548"/>
      <c r="G2" s="548"/>
    </row>
    <row r="3" spans="1:7" ht="12.75">
      <c r="A3" s="285"/>
      <c r="B3" s="159"/>
      <c r="C3" s="285"/>
      <c r="D3" s="159" t="s">
        <v>550</v>
      </c>
      <c r="E3" s="159"/>
      <c r="F3" s="159"/>
      <c r="G3" s="340"/>
    </row>
    <row r="4" spans="1:7" ht="12.75">
      <c r="A4" s="285"/>
      <c r="B4" s="285"/>
      <c r="C4" s="285"/>
      <c r="D4" s="285"/>
      <c r="E4" s="285"/>
      <c r="F4" s="285"/>
      <c r="G4" s="285"/>
    </row>
    <row r="5" spans="1:7" ht="15.75">
      <c r="A5" s="634" t="s">
        <v>551</v>
      </c>
      <c r="B5" s="634"/>
      <c r="C5" s="634"/>
      <c r="D5" s="634"/>
      <c r="E5" s="634"/>
      <c r="F5" s="634"/>
      <c r="G5" s="634"/>
    </row>
    <row r="6" spans="1:7" ht="12.75">
      <c r="A6" s="285"/>
      <c r="B6" s="285"/>
      <c r="C6" s="285"/>
      <c r="D6" s="285"/>
      <c r="E6" s="285"/>
      <c r="F6" s="285"/>
      <c r="G6" s="285"/>
    </row>
    <row r="7" spans="1:7" ht="15.75">
      <c r="A7" s="668" t="s">
        <v>552</v>
      </c>
      <c r="B7" s="668"/>
      <c r="C7" s="668"/>
      <c r="D7" s="668"/>
      <c r="E7" s="668"/>
      <c r="F7" s="668"/>
      <c r="G7" s="668"/>
    </row>
    <row r="8" spans="1:7" ht="12.75">
      <c r="A8" s="285"/>
      <c r="B8" s="285"/>
      <c r="C8" s="285"/>
      <c r="D8" s="285"/>
      <c r="E8" s="285"/>
      <c r="F8" s="285"/>
      <c r="G8" s="285"/>
    </row>
    <row r="9" spans="1:10" ht="12.75">
      <c r="A9" s="669" t="s">
        <v>2</v>
      </c>
      <c r="B9" s="670" t="s">
        <v>452</v>
      </c>
      <c r="C9" s="671"/>
      <c r="D9" s="669" t="s">
        <v>5</v>
      </c>
      <c r="E9" s="669"/>
      <c r="F9" s="669" t="s">
        <v>6</v>
      </c>
      <c r="G9" s="669"/>
      <c r="I9" s="674"/>
      <c r="J9" s="674"/>
    </row>
    <row r="10" spans="1:10" ht="25.5">
      <c r="A10" s="669"/>
      <c r="B10" s="672"/>
      <c r="C10" s="673"/>
      <c r="D10" s="341" t="s">
        <v>453</v>
      </c>
      <c r="E10" s="341" t="s">
        <v>553</v>
      </c>
      <c r="F10" s="341" t="s">
        <v>453</v>
      </c>
      <c r="G10" s="341" t="s">
        <v>553</v>
      </c>
      <c r="I10" s="288"/>
      <c r="J10" s="288"/>
    </row>
    <row r="11" spans="1:10" ht="12.75">
      <c r="A11" s="341">
        <v>1</v>
      </c>
      <c r="B11" s="675">
        <v>2</v>
      </c>
      <c r="C11" s="676"/>
      <c r="D11" s="341">
        <v>3</v>
      </c>
      <c r="E11" s="341">
        <v>4</v>
      </c>
      <c r="F11" s="341">
        <v>5</v>
      </c>
      <c r="G11" s="341">
        <v>6</v>
      </c>
      <c r="I11" s="288"/>
      <c r="J11" s="288"/>
    </row>
    <row r="12" spans="1:10" ht="12.75">
      <c r="A12" s="342" t="s">
        <v>346</v>
      </c>
      <c r="B12" s="677" t="s">
        <v>554</v>
      </c>
      <c r="C12" s="678"/>
      <c r="D12" s="342">
        <f>SUM(D13:D18)</f>
        <v>0</v>
      </c>
      <c r="E12" s="342">
        <f>SUM(E13:E18)</f>
        <v>0</v>
      </c>
      <c r="F12" s="342">
        <f>SUM(F13:F18)</f>
        <v>0</v>
      </c>
      <c r="G12" s="342">
        <f>SUM(G13:G18)</f>
        <v>0</v>
      </c>
      <c r="I12" s="295"/>
      <c r="J12" s="295"/>
    </row>
    <row r="13" spans="1:10" ht="12.75">
      <c r="A13" s="341" t="s">
        <v>434</v>
      </c>
      <c r="B13" s="343"/>
      <c r="C13" s="344" t="s">
        <v>555</v>
      </c>
      <c r="D13" s="341"/>
      <c r="E13" s="341"/>
      <c r="F13" s="341"/>
      <c r="G13" s="341"/>
      <c r="I13" s="309"/>
      <c r="J13" s="309"/>
    </row>
    <row r="14" spans="1:10" ht="12.75">
      <c r="A14" s="341" t="s">
        <v>436</v>
      </c>
      <c r="B14" s="343"/>
      <c r="C14" s="344" t="s">
        <v>556</v>
      </c>
      <c r="D14" s="341"/>
      <c r="E14" s="341"/>
      <c r="F14" s="341"/>
      <c r="G14" s="341"/>
      <c r="I14" s="309"/>
      <c r="J14" s="309"/>
    </row>
    <row r="15" spans="1:10" ht="12.75">
      <c r="A15" s="341" t="s">
        <v>464</v>
      </c>
      <c r="B15" s="343"/>
      <c r="C15" s="344" t="s">
        <v>557</v>
      </c>
      <c r="D15" s="341"/>
      <c r="E15" s="341"/>
      <c r="F15" s="341"/>
      <c r="G15" s="341"/>
      <c r="I15" s="309"/>
      <c r="J15" s="309"/>
    </row>
    <row r="16" spans="1:10" ht="12.75">
      <c r="A16" s="341" t="s">
        <v>476</v>
      </c>
      <c r="B16" s="343"/>
      <c r="C16" s="344" t="s">
        <v>558</v>
      </c>
      <c r="D16" s="341"/>
      <c r="E16" s="341"/>
      <c r="F16" s="341"/>
      <c r="G16" s="341"/>
      <c r="I16" s="309"/>
      <c r="J16" s="309"/>
    </row>
    <row r="17" spans="1:10" ht="25.5">
      <c r="A17" s="345" t="s">
        <v>478</v>
      </c>
      <c r="B17" s="343"/>
      <c r="C17" s="344" t="s">
        <v>559</v>
      </c>
      <c r="D17" s="341"/>
      <c r="E17" s="341"/>
      <c r="F17" s="341"/>
      <c r="G17" s="341"/>
      <c r="I17" s="309"/>
      <c r="J17" s="309"/>
    </row>
    <row r="18" spans="1:10" ht="12.75">
      <c r="A18" s="346" t="s">
        <v>482</v>
      </c>
      <c r="B18" s="343"/>
      <c r="C18" s="344" t="s">
        <v>560</v>
      </c>
      <c r="D18" s="341"/>
      <c r="E18" s="341"/>
      <c r="F18" s="341"/>
      <c r="G18" s="341"/>
      <c r="I18" s="347"/>
      <c r="J18" s="309"/>
    </row>
    <row r="19" spans="1:10" ht="12.75">
      <c r="A19" s="342" t="s">
        <v>348</v>
      </c>
      <c r="B19" s="677" t="s">
        <v>561</v>
      </c>
      <c r="C19" s="678"/>
      <c r="D19" s="342">
        <f>SUM(D20:D25)</f>
        <v>0</v>
      </c>
      <c r="E19" s="342">
        <f>SUM(E20:E25)</f>
        <v>0</v>
      </c>
      <c r="F19" s="342">
        <f>SUM(F20:F25)</f>
        <v>20.51</v>
      </c>
      <c r="G19" s="342">
        <f>SUM(G20:G25)</f>
        <v>0</v>
      </c>
      <c r="I19" s="295"/>
      <c r="J19" s="295"/>
    </row>
    <row r="20" spans="1:10" ht="12.75">
      <c r="A20" s="341" t="s">
        <v>562</v>
      </c>
      <c r="B20" s="343"/>
      <c r="C20" s="344" t="s">
        <v>563</v>
      </c>
      <c r="D20" s="341"/>
      <c r="E20" s="341"/>
      <c r="F20" s="341">
        <v>20.51</v>
      </c>
      <c r="G20" s="341"/>
      <c r="I20" s="309"/>
      <c r="J20" s="309"/>
    </row>
    <row r="21" spans="1:10" ht="12.75">
      <c r="A21" s="341" t="s">
        <v>564</v>
      </c>
      <c r="B21" s="343"/>
      <c r="C21" s="344" t="s">
        <v>556</v>
      </c>
      <c r="D21" s="341"/>
      <c r="E21" s="341"/>
      <c r="F21" s="341"/>
      <c r="G21" s="341"/>
      <c r="I21" s="309"/>
      <c r="J21" s="309"/>
    </row>
    <row r="22" spans="1:10" ht="12.75">
      <c r="A22" s="341" t="s">
        <v>565</v>
      </c>
      <c r="B22" s="343"/>
      <c r="C22" s="344" t="s">
        <v>557</v>
      </c>
      <c r="D22" s="341"/>
      <c r="E22" s="341"/>
      <c r="F22" s="341"/>
      <c r="G22" s="341"/>
      <c r="I22" s="309"/>
      <c r="J22" s="309"/>
    </row>
    <row r="23" spans="1:10" ht="12.75">
      <c r="A23" s="341" t="s">
        <v>566</v>
      </c>
      <c r="B23" s="343"/>
      <c r="C23" s="344" t="s">
        <v>558</v>
      </c>
      <c r="D23" s="341"/>
      <c r="E23" s="341"/>
      <c r="F23" s="341"/>
      <c r="G23" s="341"/>
      <c r="I23" s="309"/>
      <c r="J23" s="309"/>
    </row>
    <row r="24" spans="1:10" ht="25.5">
      <c r="A24" s="345" t="s">
        <v>567</v>
      </c>
      <c r="B24" s="343"/>
      <c r="C24" s="344" t="s">
        <v>559</v>
      </c>
      <c r="D24" s="341"/>
      <c r="E24" s="341"/>
      <c r="F24" s="341"/>
      <c r="G24" s="341"/>
      <c r="I24" s="309"/>
      <c r="J24" s="309"/>
    </row>
    <row r="25" spans="1:10" ht="12.75">
      <c r="A25" s="346" t="s">
        <v>568</v>
      </c>
      <c r="B25" s="343"/>
      <c r="C25" s="344" t="s">
        <v>560</v>
      </c>
      <c r="D25" s="341"/>
      <c r="E25" s="341"/>
      <c r="F25" s="341"/>
      <c r="G25" s="341"/>
      <c r="I25" s="347"/>
      <c r="J25" s="309"/>
    </row>
    <row r="26" spans="1:10" ht="12.75">
      <c r="A26" s="342" t="s">
        <v>569</v>
      </c>
      <c r="B26" s="677" t="s">
        <v>570</v>
      </c>
      <c r="C26" s="678"/>
      <c r="D26" s="342">
        <f>SUM(D27:D33)</f>
        <v>0</v>
      </c>
      <c r="E26" s="342">
        <f>SUM(E27:E33)</f>
        <v>0</v>
      </c>
      <c r="F26" s="342">
        <f>SUM(F27:F33)</f>
        <v>0</v>
      </c>
      <c r="G26" s="342">
        <f>SUM(G27:G33)</f>
        <v>0</v>
      </c>
      <c r="I26" s="295"/>
      <c r="J26" s="295"/>
    </row>
    <row r="27" spans="1:10" ht="12.75">
      <c r="A27" s="341" t="s">
        <v>571</v>
      </c>
      <c r="B27" s="343"/>
      <c r="C27" s="344" t="s">
        <v>563</v>
      </c>
      <c r="D27" s="341"/>
      <c r="E27" s="341"/>
      <c r="F27" s="341"/>
      <c r="G27" s="341"/>
      <c r="I27" s="309"/>
      <c r="J27" s="309"/>
    </row>
    <row r="28" spans="1:10" ht="12.75">
      <c r="A28" s="341" t="s">
        <v>572</v>
      </c>
      <c r="B28" s="343"/>
      <c r="C28" s="344" t="s">
        <v>556</v>
      </c>
      <c r="D28" s="341"/>
      <c r="E28" s="341"/>
      <c r="F28" s="341"/>
      <c r="G28" s="341"/>
      <c r="I28" s="309"/>
      <c r="J28" s="309"/>
    </row>
    <row r="29" spans="1:10" ht="12.75">
      <c r="A29" s="341" t="s">
        <v>573</v>
      </c>
      <c r="B29" s="343"/>
      <c r="C29" s="348" t="s">
        <v>557</v>
      </c>
      <c r="D29" s="341"/>
      <c r="E29" s="341"/>
      <c r="F29" s="341"/>
      <c r="G29" s="341"/>
      <c r="I29" s="309"/>
      <c r="J29" s="309"/>
    </row>
    <row r="30" spans="1:10" ht="12.75">
      <c r="A30" s="341" t="s">
        <v>574</v>
      </c>
      <c r="B30" s="343"/>
      <c r="C30" s="344" t="s">
        <v>558</v>
      </c>
      <c r="D30" s="341"/>
      <c r="E30" s="341"/>
      <c r="F30" s="341"/>
      <c r="G30" s="341"/>
      <c r="I30" s="309"/>
      <c r="J30" s="309"/>
    </row>
    <row r="31" spans="1:10" ht="25.5">
      <c r="A31" s="349" t="s">
        <v>575</v>
      </c>
      <c r="B31" s="343"/>
      <c r="C31" s="344" t="s">
        <v>559</v>
      </c>
      <c r="D31" s="341"/>
      <c r="E31" s="341"/>
      <c r="F31" s="341"/>
      <c r="G31" s="341"/>
      <c r="I31" s="309"/>
      <c r="J31" s="309"/>
    </row>
    <row r="32" spans="1:10" ht="25.5">
      <c r="A32" s="341" t="s">
        <v>576</v>
      </c>
      <c r="B32" s="343"/>
      <c r="C32" s="344" t="s">
        <v>577</v>
      </c>
      <c r="D32" s="341"/>
      <c r="E32" s="341"/>
      <c r="F32" s="341"/>
      <c r="G32" s="341"/>
      <c r="I32" s="309"/>
      <c r="J32" s="309"/>
    </row>
    <row r="33" spans="1:10" ht="12.75">
      <c r="A33" s="341" t="s">
        <v>578</v>
      </c>
      <c r="B33" s="343"/>
      <c r="C33" s="344" t="s">
        <v>579</v>
      </c>
      <c r="D33" s="341"/>
      <c r="E33" s="341"/>
      <c r="F33" s="341"/>
      <c r="G33" s="341"/>
      <c r="I33" s="309"/>
      <c r="J33" s="309"/>
    </row>
    <row r="34" spans="1:10" ht="12.75" customHeight="1">
      <c r="A34" s="350" t="s">
        <v>364</v>
      </c>
      <c r="B34" s="679" t="s">
        <v>580</v>
      </c>
      <c r="C34" s="680"/>
      <c r="D34" s="350">
        <f>SUM(D12)+SUM(D19)+SUM(D26)</f>
        <v>0</v>
      </c>
      <c r="E34" s="350">
        <f>SUM(E12)+SUM(E19)+SUM(E26)</f>
        <v>0</v>
      </c>
      <c r="F34" s="350">
        <f>SUM(F12)+SUM(F19)+SUM(F26)</f>
        <v>20.51</v>
      </c>
      <c r="G34" s="350">
        <f>SUM(G12)+SUM(G19)+SUM(G26)</f>
        <v>0</v>
      </c>
      <c r="I34" s="295"/>
      <c r="J34" s="295"/>
    </row>
    <row r="35" spans="1:10" ht="12.75">
      <c r="A35" s="3" t="s">
        <v>581</v>
      </c>
      <c r="B35" s="647" t="s">
        <v>582</v>
      </c>
      <c r="C35" s="647"/>
      <c r="D35" s="3"/>
      <c r="E35" s="3"/>
      <c r="F35" s="3"/>
      <c r="G35" s="3"/>
      <c r="I35" s="295"/>
      <c r="J35" s="295"/>
    </row>
    <row r="36" spans="1:7" ht="12.75">
      <c r="A36" s="296"/>
      <c r="B36" s="297"/>
      <c r="C36" s="297"/>
      <c r="D36" s="295"/>
      <c r="E36" s="295"/>
      <c r="F36" s="295"/>
      <c r="G36" s="295"/>
    </row>
    <row r="38" ht="12.75"/>
    <row r="39" ht="12.75" customHeight="1"/>
  </sheetData>
  <sheetProtection/>
  <mergeCells count="14">
    <mergeCell ref="B35:C35"/>
    <mergeCell ref="I9:J9"/>
    <mergeCell ref="B11:C11"/>
    <mergeCell ref="B12:C12"/>
    <mergeCell ref="B19:C19"/>
    <mergeCell ref="B26:C26"/>
    <mergeCell ref="B34:C34"/>
    <mergeCell ref="D2:G2"/>
    <mergeCell ref="A5:G5"/>
    <mergeCell ref="A7:G7"/>
    <mergeCell ref="A9:A10"/>
    <mergeCell ref="B9:C10"/>
    <mergeCell ref="D9:E9"/>
    <mergeCell ref="F9:G9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5.57421875" style="339" customWidth="1"/>
    <col min="2" max="2" width="1.8515625" style="339" customWidth="1"/>
    <col min="3" max="3" width="64.140625" style="339" customWidth="1"/>
    <col min="4" max="5" width="15.7109375" style="339" customWidth="1"/>
    <col min="6" max="16384" width="9.140625" style="339" customWidth="1"/>
  </cols>
  <sheetData>
    <row r="1" spans="3:5" ht="12.75">
      <c r="C1" s="684"/>
      <c r="D1" s="684"/>
      <c r="E1" s="684"/>
    </row>
    <row r="2" spans="1:5" ht="14.25">
      <c r="A2" s="351"/>
      <c r="B2" s="351"/>
      <c r="C2" s="151" t="s">
        <v>583</v>
      </c>
      <c r="D2" s="352"/>
      <c r="E2" s="352"/>
    </row>
    <row r="3" spans="1:5" ht="14.25">
      <c r="A3" s="351"/>
      <c r="B3" s="353"/>
      <c r="C3" s="11" t="s">
        <v>584</v>
      </c>
      <c r="D3" s="354"/>
      <c r="E3" s="354"/>
    </row>
    <row r="4" spans="1:5" ht="14.25">
      <c r="A4" s="351"/>
      <c r="B4" s="351"/>
      <c r="C4" s="351"/>
      <c r="D4" s="351"/>
      <c r="E4" s="351"/>
    </row>
    <row r="5" spans="1:5" ht="14.25">
      <c r="A5" s="685" t="s">
        <v>585</v>
      </c>
      <c r="B5" s="685"/>
      <c r="C5" s="685"/>
      <c r="D5" s="685"/>
      <c r="E5" s="685"/>
    </row>
    <row r="6" spans="1:5" ht="14.25">
      <c r="A6" s="355"/>
      <c r="B6" s="355"/>
      <c r="C6" s="355"/>
      <c r="D6" s="355"/>
      <c r="E6" s="355"/>
    </row>
    <row r="7" spans="1:5" ht="14.25">
      <c r="A7" s="686" t="s">
        <v>586</v>
      </c>
      <c r="B7" s="686"/>
      <c r="C7" s="686"/>
      <c r="D7" s="686"/>
      <c r="E7" s="686"/>
    </row>
    <row r="8" spans="1:5" ht="14.25">
      <c r="A8" s="351"/>
      <c r="B8" s="351"/>
      <c r="C8" s="351"/>
      <c r="D8" s="351"/>
      <c r="E8" s="351"/>
    </row>
    <row r="9" spans="1:5" ht="71.25">
      <c r="A9" s="269" t="s">
        <v>2</v>
      </c>
      <c r="B9" s="687" t="s">
        <v>452</v>
      </c>
      <c r="C9" s="688"/>
      <c r="D9" s="269" t="s">
        <v>5</v>
      </c>
      <c r="E9" s="269" t="s">
        <v>6</v>
      </c>
    </row>
    <row r="10" spans="1:5" ht="15">
      <c r="A10" s="356">
        <v>1</v>
      </c>
      <c r="B10" s="689">
        <v>2</v>
      </c>
      <c r="C10" s="690"/>
      <c r="D10" s="356">
        <v>3</v>
      </c>
      <c r="E10" s="357">
        <v>4</v>
      </c>
    </row>
    <row r="11" spans="1:5" ht="14.25">
      <c r="A11" s="269" t="s">
        <v>346</v>
      </c>
      <c r="B11" s="681" t="s">
        <v>587</v>
      </c>
      <c r="C11" s="682"/>
      <c r="D11" s="220">
        <f>SUM(D12:D19)</f>
        <v>1458.64</v>
      </c>
      <c r="E11" s="220">
        <f>SUM(E12:E19)</f>
        <v>1259.84</v>
      </c>
    </row>
    <row r="12" spans="1:5" ht="15">
      <c r="A12" s="356" t="s">
        <v>434</v>
      </c>
      <c r="B12" s="358"/>
      <c r="C12" s="359" t="s">
        <v>588</v>
      </c>
      <c r="D12" s="360"/>
      <c r="E12" s="360"/>
    </row>
    <row r="13" spans="1:5" ht="30">
      <c r="A13" s="356" t="s">
        <v>436</v>
      </c>
      <c r="B13" s="358"/>
      <c r="C13" s="359" t="s">
        <v>589</v>
      </c>
      <c r="D13" s="360"/>
      <c r="E13" s="360"/>
    </row>
    <row r="14" spans="1:5" ht="15">
      <c r="A14" s="361" t="s">
        <v>464</v>
      </c>
      <c r="B14" s="358"/>
      <c r="C14" s="359" t="s">
        <v>590</v>
      </c>
      <c r="D14" s="360"/>
      <c r="E14" s="360"/>
    </row>
    <row r="15" spans="1:5" ht="15">
      <c r="A15" s="361" t="s">
        <v>476</v>
      </c>
      <c r="B15" s="362"/>
      <c r="C15" s="363" t="s">
        <v>591</v>
      </c>
      <c r="D15" s="360"/>
      <c r="E15" s="360"/>
    </row>
    <row r="16" spans="1:5" ht="15">
      <c r="A16" s="361" t="s">
        <v>478</v>
      </c>
      <c r="B16" s="358"/>
      <c r="C16" s="359" t="s">
        <v>592</v>
      </c>
      <c r="D16" s="360"/>
      <c r="E16" s="360"/>
    </row>
    <row r="17" spans="1:5" ht="15">
      <c r="A17" s="361" t="s">
        <v>482</v>
      </c>
      <c r="B17" s="358"/>
      <c r="C17" s="359" t="s">
        <v>593</v>
      </c>
      <c r="D17" s="364"/>
      <c r="E17" s="364"/>
    </row>
    <row r="18" spans="1:5" ht="30">
      <c r="A18" s="356" t="s">
        <v>594</v>
      </c>
      <c r="B18" s="358"/>
      <c r="C18" s="359" t="s">
        <v>595</v>
      </c>
      <c r="D18" s="364"/>
      <c r="E18" s="364"/>
    </row>
    <row r="19" spans="1:5" ht="15">
      <c r="A19" s="361" t="s">
        <v>596</v>
      </c>
      <c r="B19" s="358"/>
      <c r="C19" s="359" t="s">
        <v>597</v>
      </c>
      <c r="D19" s="360">
        <v>1458.64</v>
      </c>
      <c r="E19" s="360">
        <v>1259.84</v>
      </c>
    </row>
    <row r="20" spans="1:5" ht="15">
      <c r="A20" s="269" t="s">
        <v>348</v>
      </c>
      <c r="B20" s="681" t="s">
        <v>598</v>
      </c>
      <c r="C20" s="682"/>
      <c r="D20" s="364"/>
      <c r="E20" s="364"/>
    </row>
    <row r="21" spans="1:5" ht="14.25">
      <c r="A21" s="269" t="s">
        <v>354</v>
      </c>
      <c r="B21" s="681" t="s">
        <v>599</v>
      </c>
      <c r="C21" s="682"/>
      <c r="D21" s="220">
        <f>SUM(D11,D20)</f>
        <v>1458.64</v>
      </c>
      <c r="E21" s="220">
        <f>SUM(E11,E20)</f>
        <v>1259.84</v>
      </c>
    </row>
    <row r="22" spans="3:5" ht="12.75">
      <c r="C22" s="683" t="s">
        <v>485</v>
      </c>
      <c r="D22" s="683"/>
      <c r="E22" s="683"/>
    </row>
    <row r="23" spans="3:5" ht="12.75">
      <c r="C23" s="365"/>
      <c r="D23" s="365"/>
      <c r="E23" s="365"/>
    </row>
    <row r="24" spans="3:5" ht="12.75">
      <c r="C24" s="365"/>
      <c r="D24" s="365"/>
      <c r="E24" s="365"/>
    </row>
    <row r="25" spans="1:6" ht="12.75" customHeight="1">
      <c r="A25" s="103"/>
      <c r="B25" s="103"/>
      <c r="C25" s="103"/>
      <c r="D25" s="103"/>
      <c r="E25" s="42"/>
      <c r="F25" s="103"/>
    </row>
  </sheetData>
  <sheetProtection/>
  <mergeCells count="9">
    <mergeCell ref="B20:C20"/>
    <mergeCell ref="B21:C21"/>
    <mergeCell ref="C22:E22"/>
    <mergeCell ref="C1:E1"/>
    <mergeCell ref="A5:E5"/>
    <mergeCell ref="A7:E7"/>
    <mergeCell ref="B9:C9"/>
    <mergeCell ref="B10:C10"/>
    <mergeCell ref="B11:C11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5.57421875" style="102" customWidth="1"/>
    <col min="2" max="2" width="1.8515625" style="102" customWidth="1"/>
    <col min="3" max="3" width="52.00390625" style="102" customWidth="1"/>
    <col min="4" max="5" width="15.7109375" style="102" customWidth="1"/>
    <col min="6" max="6" width="9.140625" style="102" customWidth="1"/>
    <col min="7" max="7" width="30.7109375" style="102" customWidth="1"/>
    <col min="8" max="16384" width="9.140625" style="102" customWidth="1"/>
  </cols>
  <sheetData>
    <row r="1" spans="4:5" ht="12.75">
      <c r="D1" s="108"/>
      <c r="E1" s="300"/>
    </row>
    <row r="2" spans="1:5" ht="12.75">
      <c r="A2" s="301"/>
      <c r="B2" s="301"/>
      <c r="C2" s="301"/>
      <c r="D2" s="354"/>
      <c r="E2" s="302" t="s">
        <v>600</v>
      </c>
    </row>
    <row r="3" spans="1:5" ht="12.75">
      <c r="A3" s="301"/>
      <c r="B3" s="301"/>
      <c r="C3" s="366"/>
      <c r="D3" s="164" t="s">
        <v>394</v>
      </c>
      <c r="E3" s="164"/>
    </row>
    <row r="4" spans="1:5" ht="12.75">
      <c r="A4" s="301"/>
      <c r="B4" s="301"/>
      <c r="C4" s="366"/>
      <c r="D4" s="164"/>
      <c r="E4" s="164"/>
    </row>
    <row r="5" spans="1:5" ht="15.75">
      <c r="A5" s="649" t="s">
        <v>601</v>
      </c>
      <c r="B5" s="649"/>
      <c r="C5" s="649"/>
      <c r="D5" s="649"/>
      <c r="E5" s="649"/>
    </row>
    <row r="6" spans="1:5" ht="15.75">
      <c r="A6" s="367"/>
      <c r="B6" s="367"/>
      <c r="C6" s="367"/>
      <c r="D6" s="367"/>
      <c r="E6" s="367"/>
    </row>
    <row r="7" spans="1:5" ht="15.75">
      <c r="A7" s="634" t="s">
        <v>602</v>
      </c>
      <c r="B7" s="634"/>
      <c r="C7" s="634"/>
      <c r="D7" s="634"/>
      <c r="E7" s="634"/>
    </row>
    <row r="8" spans="1:5" ht="12.75">
      <c r="A8" s="301"/>
      <c r="B8" s="301"/>
      <c r="C8" s="301"/>
      <c r="D8" s="301"/>
      <c r="E8" s="301"/>
    </row>
    <row r="9" spans="1:7" ht="38.25">
      <c r="A9" s="181" t="s">
        <v>2</v>
      </c>
      <c r="B9" s="601" t="s">
        <v>452</v>
      </c>
      <c r="C9" s="694"/>
      <c r="D9" s="181" t="s">
        <v>151</v>
      </c>
      <c r="E9" s="181" t="s">
        <v>152</v>
      </c>
      <c r="G9" s="304"/>
    </row>
    <row r="10" spans="1:7" ht="12.75">
      <c r="A10" s="368">
        <v>1</v>
      </c>
      <c r="B10" s="695">
        <v>2</v>
      </c>
      <c r="C10" s="696"/>
      <c r="D10" s="368">
        <v>3</v>
      </c>
      <c r="E10" s="368">
        <v>4</v>
      </c>
      <c r="G10" s="274"/>
    </row>
    <row r="11" spans="1:7" ht="12.75">
      <c r="A11" s="3" t="s">
        <v>346</v>
      </c>
      <c r="B11" s="655" t="s">
        <v>603</v>
      </c>
      <c r="C11" s="697"/>
      <c r="D11" s="272">
        <f>SUM(D12:D18)</f>
        <v>10522.53</v>
      </c>
      <c r="E11" s="272">
        <f>SUM(E12:E18)</f>
        <v>8759.16</v>
      </c>
      <c r="G11" s="288"/>
    </row>
    <row r="12" spans="1:7" ht="12.75">
      <c r="A12" s="56" t="s">
        <v>434</v>
      </c>
      <c r="B12" s="107"/>
      <c r="C12" s="369" t="s">
        <v>604</v>
      </c>
      <c r="D12" s="370"/>
      <c r="E12" s="370"/>
      <c r="G12" s="288"/>
    </row>
    <row r="13" spans="1:7" ht="12.75">
      <c r="A13" s="56" t="s">
        <v>436</v>
      </c>
      <c r="B13" s="107"/>
      <c r="C13" s="369" t="s">
        <v>605</v>
      </c>
      <c r="D13" s="370"/>
      <c r="E13" s="370"/>
      <c r="G13" s="288"/>
    </row>
    <row r="14" spans="1:7" ht="12.75">
      <c r="A14" s="56" t="s">
        <v>464</v>
      </c>
      <c r="B14" s="107"/>
      <c r="C14" s="369" t="s">
        <v>606</v>
      </c>
      <c r="D14" s="370"/>
      <c r="E14" s="370"/>
      <c r="G14" s="288"/>
    </row>
    <row r="15" spans="1:7" ht="12.75">
      <c r="A15" s="18" t="s">
        <v>476</v>
      </c>
      <c r="B15" s="371"/>
      <c r="C15" s="369" t="s">
        <v>607</v>
      </c>
      <c r="D15" s="370"/>
      <c r="E15" s="370"/>
      <c r="G15" s="288"/>
    </row>
    <row r="16" spans="1:7" ht="25.5">
      <c r="A16" s="372" t="s">
        <v>478</v>
      </c>
      <c r="B16" s="371"/>
      <c r="C16" s="369" t="s">
        <v>608</v>
      </c>
      <c r="D16" s="373"/>
      <c r="E16" s="199"/>
      <c r="G16" s="288"/>
    </row>
    <row r="17" spans="1:7" ht="12.75">
      <c r="A17" s="372" t="s">
        <v>482</v>
      </c>
      <c r="B17" s="371"/>
      <c r="C17" s="369" t="s">
        <v>609</v>
      </c>
      <c r="D17" s="373">
        <v>10522.53</v>
      </c>
      <c r="E17" s="373">
        <v>8759.16</v>
      </c>
      <c r="G17" s="288"/>
    </row>
    <row r="18" spans="1:7" ht="12.75">
      <c r="A18" s="18" t="s">
        <v>594</v>
      </c>
      <c r="B18" s="371"/>
      <c r="C18" s="369" t="s">
        <v>475</v>
      </c>
      <c r="D18" s="370"/>
      <c r="E18" s="370"/>
      <c r="G18" s="288"/>
    </row>
    <row r="19" spans="1:7" ht="12.75">
      <c r="A19" s="3" t="s">
        <v>348</v>
      </c>
      <c r="B19" s="642" t="s">
        <v>610</v>
      </c>
      <c r="C19" s="646"/>
      <c r="D19" s="272"/>
      <c r="E19" s="272"/>
      <c r="G19" s="374"/>
    </row>
    <row r="20" spans="1:7" ht="12.75">
      <c r="A20" s="3" t="s">
        <v>354</v>
      </c>
      <c r="B20" s="375" t="s">
        <v>165</v>
      </c>
      <c r="C20" s="376"/>
      <c r="D20" s="272">
        <f>SUM(D11)+SUM(D19)</f>
        <v>10522.53</v>
      </c>
      <c r="E20" s="272">
        <f>SUM(E11)+SUM(E19)</f>
        <v>8759.16</v>
      </c>
      <c r="G20" s="137"/>
    </row>
    <row r="21" spans="1:5" ht="12.75">
      <c r="A21" s="377" t="s">
        <v>611</v>
      </c>
      <c r="B21" s="378"/>
      <c r="C21" s="378"/>
      <c r="D21" s="379"/>
      <c r="E21" s="379"/>
    </row>
    <row r="22" spans="1:5" ht="12.75">
      <c r="A22" s="691" t="s">
        <v>612</v>
      </c>
      <c r="B22" s="692"/>
      <c r="C22" s="692"/>
      <c r="D22" s="692"/>
      <c r="E22" s="692"/>
    </row>
    <row r="23" spans="1:5" ht="12.75">
      <c r="A23" s="693" t="s">
        <v>613</v>
      </c>
      <c r="B23" s="693"/>
      <c r="C23" s="693"/>
      <c r="D23" s="693"/>
      <c r="E23" s="693"/>
    </row>
    <row r="24" spans="1:5" ht="12.75">
      <c r="A24" s="380"/>
      <c r="B24" s="380"/>
      <c r="C24" s="380"/>
      <c r="D24" s="380"/>
      <c r="E24" s="380"/>
    </row>
    <row r="25" spans="1:5" ht="12.75">
      <c r="A25" s="380"/>
      <c r="B25" s="380"/>
      <c r="C25" s="380"/>
      <c r="D25" s="380"/>
      <c r="E25" s="380"/>
    </row>
    <row r="26" spans="1:7" ht="12.75" customHeight="1">
      <c r="A26" s="103"/>
      <c r="B26" s="103"/>
      <c r="C26" s="103"/>
      <c r="D26" s="103"/>
      <c r="E26" s="42"/>
      <c r="F26" s="103"/>
      <c r="G26" s="103"/>
    </row>
  </sheetData>
  <sheetProtection/>
  <mergeCells count="8">
    <mergeCell ref="A22:E22"/>
    <mergeCell ref="A23:E23"/>
    <mergeCell ref="A5:E5"/>
    <mergeCell ref="A7:E7"/>
    <mergeCell ref="B9:C9"/>
    <mergeCell ref="B10:C10"/>
    <mergeCell ref="B11:C11"/>
    <mergeCell ref="B19:C19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5.00390625" style="382" customWidth="1"/>
    <col min="2" max="2" width="1.57421875" style="382" customWidth="1"/>
    <col min="3" max="3" width="37.140625" style="382" customWidth="1"/>
    <col min="4" max="9" width="18.7109375" style="382" customWidth="1"/>
    <col min="10" max="10" width="9.140625" style="382" customWidth="1"/>
    <col min="11" max="11" width="20.7109375" style="382" customWidth="1"/>
    <col min="12" max="12" width="37.7109375" style="382" customWidth="1"/>
    <col min="13" max="13" width="36.421875" style="382" customWidth="1"/>
    <col min="14" max="16384" width="9.140625" style="382" customWidth="1"/>
  </cols>
  <sheetData>
    <row r="1" spans="1:9" ht="15">
      <c r="A1" s="381"/>
      <c r="B1" s="381"/>
      <c r="C1" s="381"/>
      <c r="D1" s="381"/>
      <c r="E1" s="381"/>
      <c r="G1" s="383" t="s">
        <v>448</v>
      </c>
      <c r="H1" s="383"/>
      <c r="I1" s="383"/>
    </row>
    <row r="2" spans="1:9" ht="15">
      <c r="A2" s="381"/>
      <c r="B2" s="384"/>
      <c r="C2" s="381"/>
      <c r="D2" s="381"/>
      <c r="E2" s="381"/>
      <c r="G2" s="383" t="s">
        <v>614</v>
      </c>
      <c r="H2" s="385"/>
      <c r="I2" s="386"/>
    </row>
    <row r="3" spans="1:9" s="387" customFormat="1" ht="15">
      <c r="A3" s="698" t="s">
        <v>615</v>
      </c>
      <c r="B3" s="698"/>
      <c r="C3" s="698"/>
      <c r="D3" s="698"/>
      <c r="E3" s="698"/>
      <c r="F3" s="698"/>
      <c r="G3" s="698"/>
      <c r="H3" s="698"/>
      <c r="I3" s="698"/>
    </row>
    <row r="4" spans="1:9" ht="15">
      <c r="A4" s="699" t="s">
        <v>616</v>
      </c>
      <c r="B4" s="699"/>
      <c r="C4" s="699"/>
      <c r="D4" s="699"/>
      <c r="E4" s="699"/>
      <c r="F4" s="699"/>
      <c r="G4" s="699"/>
      <c r="H4" s="699"/>
      <c r="I4" s="699"/>
    </row>
    <row r="5" spans="1:9" ht="15">
      <c r="A5" s="381"/>
      <c r="B5" s="381"/>
      <c r="C5" s="381"/>
      <c r="D5" s="381"/>
      <c r="E5" s="381"/>
      <c r="F5" s="381"/>
      <c r="G5" s="381"/>
      <c r="H5" s="381"/>
      <c r="I5" s="381"/>
    </row>
    <row r="6" spans="1:13" ht="15">
      <c r="A6" s="628" t="s">
        <v>2</v>
      </c>
      <c r="B6" s="628" t="s">
        <v>452</v>
      </c>
      <c r="C6" s="628"/>
      <c r="D6" s="628" t="s">
        <v>5</v>
      </c>
      <c r="E6" s="628"/>
      <c r="F6" s="628"/>
      <c r="G6" s="628" t="s">
        <v>6</v>
      </c>
      <c r="H6" s="628"/>
      <c r="I6" s="628"/>
      <c r="K6" s="702"/>
      <c r="L6" s="702"/>
      <c r="M6" s="702"/>
    </row>
    <row r="7" spans="1:13" ht="99.75">
      <c r="A7" s="628"/>
      <c r="B7" s="628"/>
      <c r="C7" s="628"/>
      <c r="D7" s="257" t="s">
        <v>453</v>
      </c>
      <c r="E7" s="257" t="s">
        <v>617</v>
      </c>
      <c r="F7" s="257" t="s">
        <v>618</v>
      </c>
      <c r="G7" s="257" t="s">
        <v>453</v>
      </c>
      <c r="H7" s="257" t="s">
        <v>617</v>
      </c>
      <c r="I7" s="257" t="s">
        <v>618</v>
      </c>
      <c r="K7" s="388"/>
      <c r="L7" s="388"/>
      <c r="M7" s="388"/>
    </row>
    <row r="8" spans="1:13" ht="15" customHeight="1">
      <c r="A8" s="259">
        <v>1</v>
      </c>
      <c r="B8" s="703">
        <v>2</v>
      </c>
      <c r="C8" s="703"/>
      <c r="D8" s="259">
        <v>3</v>
      </c>
      <c r="E8" s="259">
        <v>4</v>
      </c>
      <c r="F8" s="259">
        <v>5</v>
      </c>
      <c r="G8" s="259">
        <v>6</v>
      </c>
      <c r="H8" s="259">
        <v>7</v>
      </c>
      <c r="I8" s="259">
        <v>8</v>
      </c>
      <c r="K8" s="389"/>
      <c r="L8" s="389"/>
      <c r="M8" s="389"/>
    </row>
    <row r="9" spans="1:13" ht="15">
      <c r="A9" s="257" t="s">
        <v>346</v>
      </c>
      <c r="B9" s="700" t="s">
        <v>84</v>
      </c>
      <c r="C9" s="700"/>
      <c r="D9" s="390"/>
      <c r="E9" s="391"/>
      <c r="F9" s="391"/>
      <c r="G9" s="390"/>
      <c r="H9" s="390"/>
      <c r="I9" s="391"/>
      <c r="K9" s="392"/>
      <c r="L9" s="393"/>
      <c r="M9" s="393"/>
    </row>
    <row r="10" spans="1:13" ht="15">
      <c r="A10" s="257" t="s">
        <v>348</v>
      </c>
      <c r="B10" s="700" t="s">
        <v>72</v>
      </c>
      <c r="C10" s="700"/>
      <c r="D10" s="394">
        <v>147.22</v>
      </c>
      <c r="E10" s="394"/>
      <c r="F10" s="394"/>
      <c r="G10" s="394">
        <v>122.36</v>
      </c>
      <c r="H10" s="394"/>
      <c r="I10" s="394"/>
      <c r="K10" s="392"/>
      <c r="L10" s="395"/>
      <c r="M10" s="395"/>
    </row>
    <row r="11" spans="1:13" ht="15">
      <c r="A11" s="257" t="s">
        <v>354</v>
      </c>
      <c r="B11" s="700" t="s">
        <v>91</v>
      </c>
      <c r="C11" s="700"/>
      <c r="D11" s="390">
        <f aca="true" t="shared" si="0" ref="D11:I11">SUM(D12:D15)</f>
        <v>31604.84</v>
      </c>
      <c r="E11" s="390">
        <f t="shared" si="0"/>
        <v>7475.3</v>
      </c>
      <c r="F11" s="390">
        <f t="shared" si="0"/>
        <v>0</v>
      </c>
      <c r="G11" s="390">
        <f t="shared" si="0"/>
        <v>30465.57</v>
      </c>
      <c r="H11" s="390">
        <f t="shared" si="0"/>
        <v>7206.69</v>
      </c>
      <c r="I11" s="390">
        <f t="shared" si="0"/>
        <v>0</v>
      </c>
      <c r="K11" s="392"/>
      <c r="L11" s="388"/>
      <c r="M11" s="388"/>
    </row>
    <row r="12" spans="1:13" ht="30">
      <c r="A12" s="259" t="s">
        <v>356</v>
      </c>
      <c r="B12" s="396"/>
      <c r="C12" s="397" t="s">
        <v>619</v>
      </c>
      <c r="D12" s="391"/>
      <c r="E12" s="391"/>
      <c r="F12" s="391"/>
      <c r="G12" s="391"/>
      <c r="H12" s="391"/>
      <c r="I12" s="391"/>
      <c r="K12" s="392"/>
      <c r="L12" s="393"/>
      <c r="M12" s="393"/>
    </row>
    <row r="13" spans="1:13" ht="30">
      <c r="A13" s="259" t="s">
        <v>358</v>
      </c>
      <c r="B13" s="396"/>
      <c r="C13" s="397" t="s">
        <v>620</v>
      </c>
      <c r="D13" s="391">
        <v>31604.84</v>
      </c>
      <c r="E13" s="391">
        <v>7475.3</v>
      </c>
      <c r="F13" s="391"/>
      <c r="G13" s="391">
        <v>30465.57</v>
      </c>
      <c r="H13" s="391">
        <v>7206.69</v>
      </c>
      <c r="I13" s="391"/>
      <c r="K13" s="392"/>
      <c r="L13" s="393"/>
      <c r="M13" s="393"/>
    </row>
    <row r="14" spans="1:13" ht="30">
      <c r="A14" s="259" t="s">
        <v>360</v>
      </c>
      <c r="B14" s="396"/>
      <c r="C14" s="397" t="s">
        <v>621</v>
      </c>
      <c r="D14" s="391"/>
      <c r="E14" s="391"/>
      <c r="F14" s="391"/>
      <c r="G14" s="391"/>
      <c r="H14" s="391"/>
      <c r="I14" s="391"/>
      <c r="K14" s="392"/>
      <c r="L14" s="393"/>
      <c r="M14" s="393"/>
    </row>
    <row r="15" spans="1:13" ht="30">
      <c r="A15" s="259" t="s">
        <v>362</v>
      </c>
      <c r="B15" s="396"/>
      <c r="C15" s="397" t="s">
        <v>622</v>
      </c>
      <c r="D15" s="391"/>
      <c r="E15" s="391"/>
      <c r="F15" s="391"/>
      <c r="G15" s="391"/>
      <c r="H15" s="391"/>
      <c r="I15" s="391"/>
      <c r="K15" s="392"/>
      <c r="L15" s="393"/>
      <c r="M15" s="393"/>
    </row>
    <row r="16" spans="1:13" ht="15">
      <c r="A16" s="257" t="s">
        <v>364</v>
      </c>
      <c r="B16" s="700" t="s">
        <v>74</v>
      </c>
      <c r="C16" s="700"/>
      <c r="D16" s="390">
        <f>SUM(D17,D19)</f>
        <v>0</v>
      </c>
      <c r="E16" s="391">
        <f>SUM(E17,E18,E19)</f>
        <v>0</v>
      </c>
      <c r="F16" s="391">
        <f>SUM(F17,F18,F19)</f>
        <v>0</v>
      </c>
      <c r="G16" s="390">
        <f>SUM(G17,G19)</f>
        <v>0</v>
      </c>
      <c r="H16" s="390">
        <f>SUM(H17,H19)</f>
        <v>0</v>
      </c>
      <c r="I16" s="391">
        <f>SUM(I17,I18,I19)</f>
        <v>0</v>
      </c>
      <c r="K16" s="392"/>
      <c r="L16" s="388"/>
      <c r="M16" s="388"/>
    </row>
    <row r="17" spans="1:13" ht="30">
      <c r="A17" s="259" t="s">
        <v>444</v>
      </c>
      <c r="B17" s="396"/>
      <c r="C17" s="397" t="s">
        <v>623</v>
      </c>
      <c r="D17" s="391"/>
      <c r="E17" s="391"/>
      <c r="F17" s="391"/>
      <c r="G17" s="391"/>
      <c r="H17" s="391"/>
      <c r="I17" s="391"/>
      <c r="K17" s="392"/>
      <c r="L17" s="393"/>
      <c r="M17" s="393"/>
    </row>
    <row r="18" spans="1:13" ht="30">
      <c r="A18" s="259" t="s">
        <v>445</v>
      </c>
      <c r="B18" s="396"/>
      <c r="C18" s="397" t="s">
        <v>624</v>
      </c>
      <c r="D18" s="391"/>
      <c r="E18" s="391"/>
      <c r="F18" s="391"/>
      <c r="G18" s="391"/>
      <c r="H18" s="391"/>
      <c r="I18" s="391"/>
      <c r="K18" s="392"/>
      <c r="L18" s="393"/>
      <c r="M18" s="393"/>
    </row>
    <row r="19" spans="1:13" ht="30">
      <c r="A19" s="259" t="s">
        <v>625</v>
      </c>
      <c r="B19" s="396"/>
      <c r="C19" s="397" t="s">
        <v>626</v>
      </c>
      <c r="D19" s="391"/>
      <c r="E19" s="391"/>
      <c r="F19" s="391"/>
      <c r="G19" s="391"/>
      <c r="H19" s="391"/>
      <c r="I19" s="391"/>
      <c r="K19" s="392"/>
      <c r="L19" s="393"/>
      <c r="M19" s="393"/>
    </row>
    <row r="20" spans="1:13" ht="15">
      <c r="A20" s="257" t="s">
        <v>366</v>
      </c>
      <c r="B20" s="700" t="s">
        <v>627</v>
      </c>
      <c r="C20" s="700"/>
      <c r="D20" s="391">
        <f aca="true" t="shared" si="1" ref="D20:I20">SUM(D9)+SUM(D10)+SUM(D11)+SUM(D16)</f>
        <v>31752.06</v>
      </c>
      <c r="E20" s="391">
        <f t="shared" si="1"/>
        <v>7475.3</v>
      </c>
      <c r="F20" s="391">
        <f t="shared" si="1"/>
        <v>0</v>
      </c>
      <c r="G20" s="391">
        <f t="shared" si="1"/>
        <v>30587.93</v>
      </c>
      <c r="H20" s="391">
        <f t="shared" si="1"/>
        <v>7206.69</v>
      </c>
      <c r="I20" s="391">
        <f t="shared" si="1"/>
        <v>0</v>
      </c>
      <c r="K20" s="388"/>
      <c r="L20" s="388"/>
      <c r="M20" s="388"/>
    </row>
    <row r="21" spans="1:9" ht="15">
      <c r="A21" s="701" t="s">
        <v>628</v>
      </c>
      <c r="B21" s="701"/>
      <c r="C21" s="701"/>
      <c r="D21" s="701"/>
      <c r="E21" s="701"/>
      <c r="F21" s="701"/>
      <c r="G21" s="701"/>
      <c r="H21" s="701"/>
      <c r="I21" s="701"/>
    </row>
    <row r="22" spans="1:9" ht="15">
      <c r="A22" s="398"/>
      <c r="B22" s="398"/>
      <c r="C22" s="398"/>
      <c r="D22" s="398"/>
      <c r="E22" s="398"/>
      <c r="F22" s="398"/>
      <c r="G22" s="398"/>
      <c r="H22" s="398"/>
      <c r="I22" s="398"/>
    </row>
    <row r="23" spans="1:9" ht="15">
      <c r="A23" s="398"/>
      <c r="B23" s="398"/>
      <c r="C23" s="398"/>
      <c r="D23" s="398"/>
      <c r="E23" s="398"/>
      <c r="F23" s="398"/>
      <c r="G23" s="398"/>
      <c r="H23" s="398"/>
      <c r="I23" s="398"/>
    </row>
    <row r="24" spans="1:13" ht="15">
      <c r="A24" s="103"/>
      <c r="B24" s="103"/>
      <c r="C24" s="103"/>
      <c r="D24" s="103"/>
      <c r="E24" s="42"/>
      <c r="F24" s="103"/>
      <c r="G24" s="103"/>
      <c r="H24" s="90"/>
      <c r="I24" s="103"/>
      <c r="J24" s="103"/>
      <c r="K24" s="103"/>
      <c r="L24" s="103"/>
      <c r="M24" s="103"/>
    </row>
  </sheetData>
  <sheetProtection/>
  <mergeCells count="14">
    <mergeCell ref="B20:C20"/>
    <mergeCell ref="A21:I21"/>
    <mergeCell ref="K6:M6"/>
    <mergeCell ref="B8:C8"/>
    <mergeCell ref="B9:C9"/>
    <mergeCell ref="B10:C10"/>
    <mergeCell ref="B11:C11"/>
    <mergeCell ref="B16:C16"/>
    <mergeCell ref="A3:I3"/>
    <mergeCell ref="A4:I4"/>
    <mergeCell ref="A6:A7"/>
    <mergeCell ref="B6:C7"/>
    <mergeCell ref="D6:F6"/>
    <mergeCell ref="G6:I6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5.421875" style="209" customWidth="1"/>
    <col min="2" max="2" width="0.2890625" style="209" customWidth="1"/>
    <col min="3" max="3" width="2.00390625" style="209" customWidth="1"/>
    <col min="4" max="4" width="32.57421875" style="209" customWidth="1"/>
    <col min="5" max="5" width="12.8515625" style="209" customWidth="1"/>
    <col min="6" max="8" width="12.00390625" style="209" customWidth="1"/>
    <col min="9" max="9" width="13.28125" style="209" customWidth="1"/>
    <col min="10" max="11" width="12.00390625" style="209" customWidth="1"/>
    <col min="12" max="12" width="13.00390625" style="209" customWidth="1"/>
    <col min="13" max="13" width="13.140625" style="209" customWidth="1"/>
    <col min="14" max="14" width="8.7109375" style="209" customWidth="1"/>
    <col min="15" max="22" width="43.7109375" style="209" customWidth="1"/>
    <col min="23" max="16384" width="9.140625" style="209" customWidth="1"/>
  </cols>
  <sheetData>
    <row r="1" ht="12.75">
      <c r="J1" s="399"/>
    </row>
    <row r="2" ht="12.75">
      <c r="J2" s="151" t="s">
        <v>629</v>
      </c>
    </row>
    <row r="3" ht="12.75">
      <c r="J3" s="11" t="s">
        <v>311</v>
      </c>
    </row>
    <row r="4" ht="12.75"/>
    <row r="5" spans="1:13" ht="15.75">
      <c r="A5" s="704" t="s">
        <v>630</v>
      </c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4"/>
    </row>
    <row r="6" spans="4:13" ht="12.75">
      <c r="D6" s="705"/>
      <c r="E6" s="705"/>
      <c r="F6" s="705"/>
      <c r="G6" s="705"/>
      <c r="H6" s="705"/>
      <c r="I6" s="705"/>
      <c r="J6" s="705"/>
      <c r="K6" s="705"/>
      <c r="L6" s="705"/>
      <c r="M6" s="705"/>
    </row>
    <row r="7" spans="1:22" ht="14.25">
      <c r="A7" s="616" t="s">
        <v>631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O7" s="400"/>
      <c r="P7" s="401"/>
      <c r="Q7" s="401"/>
      <c r="R7" s="401"/>
      <c r="S7" s="401"/>
      <c r="T7" s="401"/>
      <c r="U7" s="401"/>
      <c r="V7" s="401"/>
    </row>
    <row r="8" spans="15:22" ht="12.75">
      <c r="O8" s="401"/>
      <c r="P8" s="401"/>
      <c r="Q8" s="401"/>
      <c r="R8" s="401"/>
      <c r="S8" s="401"/>
      <c r="T8" s="401"/>
      <c r="U8" s="401"/>
      <c r="V8" s="401"/>
    </row>
    <row r="9" spans="1:22" ht="12.75">
      <c r="A9" s="564" t="s">
        <v>2</v>
      </c>
      <c r="B9" s="707" t="s">
        <v>3</v>
      </c>
      <c r="C9" s="708"/>
      <c r="D9" s="709"/>
      <c r="E9" s="564" t="s">
        <v>11</v>
      </c>
      <c r="F9" s="564" t="s">
        <v>117</v>
      </c>
      <c r="G9" s="564" t="s">
        <v>14</v>
      </c>
      <c r="H9" s="564"/>
      <c r="I9" s="564"/>
      <c r="J9" s="564" t="s">
        <v>632</v>
      </c>
      <c r="K9" s="564"/>
      <c r="L9" s="713" t="s">
        <v>81</v>
      </c>
      <c r="M9" s="564" t="s">
        <v>233</v>
      </c>
      <c r="O9" s="565"/>
      <c r="P9" s="565"/>
      <c r="Q9" s="565"/>
      <c r="R9" s="565"/>
      <c r="S9" s="565"/>
      <c r="T9" s="565"/>
      <c r="U9" s="565"/>
      <c r="V9" s="565"/>
    </row>
    <row r="10" spans="1:22" ht="89.25">
      <c r="A10" s="706"/>
      <c r="B10" s="710"/>
      <c r="C10" s="711"/>
      <c r="D10" s="712"/>
      <c r="E10" s="564"/>
      <c r="F10" s="564"/>
      <c r="G10" s="1" t="s">
        <v>633</v>
      </c>
      <c r="H10" s="1" t="s">
        <v>634</v>
      </c>
      <c r="I10" s="1" t="s">
        <v>635</v>
      </c>
      <c r="J10" s="1" t="s">
        <v>636</v>
      </c>
      <c r="K10" s="1" t="s">
        <v>637</v>
      </c>
      <c r="L10" s="714"/>
      <c r="M10" s="564"/>
      <c r="O10" s="565"/>
      <c r="P10" s="565"/>
      <c r="Q10" s="93"/>
      <c r="R10" s="93"/>
      <c r="S10" s="93"/>
      <c r="T10" s="93"/>
      <c r="U10" s="93"/>
      <c r="V10" s="565"/>
    </row>
    <row r="11" spans="1:22" ht="12.75">
      <c r="A11" s="402">
        <v>1</v>
      </c>
      <c r="B11" s="403"/>
      <c r="C11" s="404"/>
      <c r="D11" s="405">
        <v>2</v>
      </c>
      <c r="E11" s="406">
        <v>3</v>
      </c>
      <c r="F11" s="406">
        <v>4</v>
      </c>
      <c r="G11" s="406">
        <v>5</v>
      </c>
      <c r="H11" s="406">
        <v>6</v>
      </c>
      <c r="I11" s="406">
        <v>7</v>
      </c>
      <c r="J11" s="406">
        <v>8</v>
      </c>
      <c r="K11" s="406">
        <v>9</v>
      </c>
      <c r="L11" s="406">
        <v>10</v>
      </c>
      <c r="M11" s="30">
        <v>11</v>
      </c>
      <c r="O11" s="407"/>
      <c r="P11" s="407"/>
      <c r="Q11" s="407"/>
      <c r="R11" s="407"/>
      <c r="S11" s="407"/>
      <c r="T11" s="407"/>
      <c r="U11" s="407"/>
      <c r="V11" s="407"/>
    </row>
    <row r="12" spans="1:22" ht="12.75">
      <c r="A12" s="408" t="s">
        <v>346</v>
      </c>
      <c r="B12" s="717" t="s">
        <v>498</v>
      </c>
      <c r="C12" s="718"/>
      <c r="D12" s="719"/>
      <c r="E12" s="332"/>
      <c r="F12" s="332">
        <v>2359.91</v>
      </c>
      <c r="G12" s="332"/>
      <c r="H12" s="332"/>
      <c r="I12" s="332">
        <v>29000</v>
      </c>
      <c r="J12" s="332"/>
      <c r="K12" s="332"/>
      <c r="L12" s="332"/>
      <c r="M12" s="220">
        <f>SUM(F12:L12)</f>
        <v>31359.91</v>
      </c>
      <c r="O12" s="409"/>
      <c r="P12" s="409"/>
      <c r="Q12" s="409"/>
      <c r="R12" s="409"/>
      <c r="S12" s="409"/>
      <c r="T12" s="409"/>
      <c r="U12" s="409"/>
      <c r="V12" s="409"/>
    </row>
    <row r="13" spans="1:22" ht="12.75">
      <c r="A13" s="410" t="s">
        <v>348</v>
      </c>
      <c r="B13" s="411"/>
      <c r="C13" s="412" t="s">
        <v>638</v>
      </c>
      <c r="D13" s="413"/>
      <c r="E13" s="220">
        <f>SUM(E14:E15)</f>
        <v>0</v>
      </c>
      <c r="F13" s="220">
        <f aca="true" t="shared" si="0" ref="F13:L13">SUM(F14:F15)</f>
        <v>0</v>
      </c>
      <c r="G13" s="220">
        <f t="shared" si="0"/>
        <v>0</v>
      </c>
      <c r="H13" s="220">
        <f t="shared" si="0"/>
        <v>0</v>
      </c>
      <c r="I13" s="220">
        <f t="shared" si="0"/>
        <v>0</v>
      </c>
      <c r="J13" s="220">
        <f t="shared" si="0"/>
        <v>0</v>
      </c>
      <c r="K13" s="220">
        <f t="shared" si="0"/>
        <v>0</v>
      </c>
      <c r="L13" s="220">
        <f t="shared" si="0"/>
        <v>0</v>
      </c>
      <c r="M13" s="220">
        <f>SUM(F13:L13)</f>
        <v>0</v>
      </c>
      <c r="O13" s="238"/>
      <c r="P13" s="238"/>
      <c r="Q13" s="238"/>
      <c r="R13" s="238"/>
      <c r="S13" s="238"/>
      <c r="T13" s="238"/>
      <c r="U13" s="238"/>
      <c r="V13" s="238"/>
    </row>
    <row r="14" spans="1:22" ht="12.75">
      <c r="A14" s="414" t="s">
        <v>350</v>
      </c>
      <c r="B14" s="415"/>
      <c r="C14" s="404"/>
      <c r="D14" s="416" t="s">
        <v>501</v>
      </c>
      <c r="E14" s="332"/>
      <c r="F14" s="332"/>
      <c r="G14" s="332"/>
      <c r="H14" s="332"/>
      <c r="I14" s="332"/>
      <c r="J14" s="332"/>
      <c r="K14" s="332"/>
      <c r="L14" s="332"/>
      <c r="M14" s="220">
        <f>SUM(F14:L14)</f>
        <v>0</v>
      </c>
      <c r="O14" s="417"/>
      <c r="P14" s="417"/>
      <c r="Q14" s="417"/>
      <c r="R14" s="417"/>
      <c r="S14" s="417"/>
      <c r="T14" s="417"/>
      <c r="U14" s="417"/>
      <c r="V14" s="417"/>
    </row>
    <row r="15" spans="1:22" ht="25.5">
      <c r="A15" s="418" t="s">
        <v>352</v>
      </c>
      <c r="B15" s="404"/>
      <c r="C15" s="404"/>
      <c r="D15" s="416" t="s">
        <v>502</v>
      </c>
      <c r="E15" s="316"/>
      <c r="F15" s="316"/>
      <c r="G15" s="316"/>
      <c r="H15" s="316"/>
      <c r="I15" s="316"/>
      <c r="J15" s="316"/>
      <c r="K15" s="316"/>
      <c r="L15" s="316"/>
      <c r="M15" s="220">
        <f aca="true" t="shared" si="1" ref="M15:M42">SUM(F15:L15)</f>
        <v>0</v>
      </c>
      <c r="O15" s="419"/>
      <c r="P15" s="419"/>
      <c r="Q15" s="419"/>
      <c r="R15" s="419"/>
      <c r="S15" s="419"/>
      <c r="T15" s="419"/>
      <c r="U15" s="419"/>
      <c r="V15" s="419"/>
    </row>
    <row r="16" spans="1:22" ht="12.75">
      <c r="A16" s="420" t="s">
        <v>354</v>
      </c>
      <c r="B16" s="421"/>
      <c r="C16" s="720" t="s">
        <v>639</v>
      </c>
      <c r="D16" s="721"/>
      <c r="E16" s="220">
        <f>SUM(E17:E19)</f>
        <v>0</v>
      </c>
      <c r="F16" s="220">
        <f aca="true" t="shared" si="2" ref="F16:L16">SUM(F17:F19)</f>
        <v>0</v>
      </c>
      <c r="G16" s="220">
        <f t="shared" si="2"/>
        <v>0</v>
      </c>
      <c r="H16" s="220">
        <f t="shared" si="2"/>
        <v>0</v>
      </c>
      <c r="I16" s="220">
        <f t="shared" si="2"/>
        <v>0</v>
      </c>
      <c r="J16" s="220">
        <f t="shared" si="2"/>
        <v>0</v>
      </c>
      <c r="K16" s="220">
        <f t="shared" si="2"/>
        <v>0</v>
      </c>
      <c r="L16" s="220">
        <f t="shared" si="2"/>
        <v>0</v>
      </c>
      <c r="M16" s="220">
        <f t="shared" si="1"/>
        <v>0</v>
      </c>
      <c r="N16" s="422"/>
      <c r="O16" s="238"/>
      <c r="P16" s="238"/>
      <c r="Q16" s="238"/>
      <c r="R16" s="238"/>
      <c r="S16" s="238"/>
      <c r="T16" s="238"/>
      <c r="U16" s="238"/>
      <c r="V16" s="238"/>
    </row>
    <row r="17" spans="1:22" ht="12.75">
      <c r="A17" s="414" t="s">
        <v>356</v>
      </c>
      <c r="B17" s="423"/>
      <c r="C17" s="404"/>
      <c r="D17" s="416" t="s">
        <v>504</v>
      </c>
      <c r="E17" s="316"/>
      <c r="F17" s="316"/>
      <c r="G17" s="316"/>
      <c r="H17" s="316"/>
      <c r="I17" s="316"/>
      <c r="J17" s="316"/>
      <c r="K17" s="316"/>
      <c r="L17" s="316"/>
      <c r="M17" s="220">
        <f t="shared" si="1"/>
        <v>0</v>
      </c>
      <c r="O17" s="142"/>
      <c r="P17" s="142"/>
      <c r="Q17" s="142"/>
      <c r="R17" s="142"/>
      <c r="S17" s="142"/>
      <c r="T17" s="142"/>
      <c r="U17" s="142"/>
      <c r="V17" s="142"/>
    </row>
    <row r="18" spans="1:22" ht="12.75">
      <c r="A18" s="414" t="s">
        <v>358</v>
      </c>
      <c r="B18" s="423"/>
      <c r="C18" s="404"/>
      <c r="D18" s="416" t="s">
        <v>505</v>
      </c>
      <c r="E18" s="316"/>
      <c r="F18" s="316"/>
      <c r="G18" s="316"/>
      <c r="H18" s="316"/>
      <c r="I18" s="316"/>
      <c r="J18" s="316"/>
      <c r="K18" s="316"/>
      <c r="L18" s="316"/>
      <c r="M18" s="220">
        <f t="shared" si="1"/>
        <v>0</v>
      </c>
      <c r="O18" s="424"/>
      <c r="P18" s="424"/>
      <c r="Q18" s="424"/>
      <c r="R18" s="424"/>
      <c r="S18" s="424"/>
      <c r="T18" s="424"/>
      <c r="U18" s="424"/>
      <c r="V18" s="424"/>
    </row>
    <row r="19" spans="1:22" ht="12.75">
      <c r="A19" s="414" t="s">
        <v>360</v>
      </c>
      <c r="B19" s="423"/>
      <c r="C19" s="404"/>
      <c r="D19" s="416" t="s">
        <v>506</v>
      </c>
      <c r="E19" s="316"/>
      <c r="F19" s="316"/>
      <c r="G19" s="316"/>
      <c r="H19" s="316"/>
      <c r="I19" s="316"/>
      <c r="J19" s="316"/>
      <c r="K19" s="316"/>
      <c r="L19" s="316"/>
      <c r="M19" s="220">
        <f t="shared" si="1"/>
        <v>0</v>
      </c>
      <c r="O19" s="424"/>
      <c r="P19" s="424"/>
      <c r="Q19" s="424"/>
      <c r="R19" s="424"/>
      <c r="S19" s="424"/>
      <c r="T19" s="424"/>
      <c r="U19" s="424"/>
      <c r="V19" s="424"/>
    </row>
    <row r="20" spans="1:22" ht="12.75">
      <c r="A20" s="410" t="s">
        <v>364</v>
      </c>
      <c r="B20" s="425"/>
      <c r="C20" s="426" t="s">
        <v>365</v>
      </c>
      <c r="D20" s="427"/>
      <c r="E20" s="316"/>
      <c r="F20" s="316"/>
      <c r="G20" s="316"/>
      <c r="H20" s="316"/>
      <c r="I20" s="316"/>
      <c r="J20" s="316"/>
      <c r="K20" s="428"/>
      <c r="L20" s="428"/>
      <c r="M20" s="220">
        <f t="shared" si="1"/>
        <v>0</v>
      </c>
      <c r="O20" s="419"/>
      <c r="P20" s="419"/>
      <c r="Q20" s="419"/>
      <c r="R20" s="419"/>
      <c r="S20" s="419"/>
      <c r="T20" s="429"/>
      <c r="U20" s="430"/>
      <c r="V20" s="430"/>
    </row>
    <row r="21" spans="1:22" ht="12.75">
      <c r="A21" s="408" t="s">
        <v>366</v>
      </c>
      <c r="B21" s="722" t="s">
        <v>507</v>
      </c>
      <c r="C21" s="723"/>
      <c r="D21" s="724"/>
      <c r="E21" s="220">
        <f>SUM(E12,E13)-SUM(E16)</f>
        <v>0</v>
      </c>
      <c r="F21" s="220">
        <f aca="true" t="shared" si="3" ref="F21:L21">SUM(F12,F13)-SUM(F16)</f>
        <v>2359.91</v>
      </c>
      <c r="G21" s="220">
        <f t="shared" si="3"/>
        <v>0</v>
      </c>
      <c r="H21" s="220">
        <f t="shared" si="3"/>
        <v>0</v>
      </c>
      <c r="I21" s="220">
        <f t="shared" si="3"/>
        <v>29000</v>
      </c>
      <c r="J21" s="220">
        <f t="shared" si="3"/>
        <v>0</v>
      </c>
      <c r="K21" s="220">
        <f t="shared" si="3"/>
        <v>0</v>
      </c>
      <c r="L21" s="220">
        <f t="shared" si="3"/>
        <v>0</v>
      </c>
      <c r="M21" s="220">
        <f t="shared" si="1"/>
        <v>31359.91</v>
      </c>
      <c r="O21" s="238"/>
      <c r="P21" s="238"/>
      <c r="Q21" s="238"/>
      <c r="R21" s="238"/>
      <c r="S21" s="238"/>
      <c r="T21" s="238"/>
      <c r="U21" s="238"/>
      <c r="V21" s="238"/>
    </row>
    <row r="22" spans="1:22" ht="12.75">
      <c r="A22" s="408" t="s">
        <v>368</v>
      </c>
      <c r="B22" s="717" t="s">
        <v>640</v>
      </c>
      <c r="C22" s="718"/>
      <c r="D22" s="719"/>
      <c r="E22" s="220" t="s">
        <v>509</v>
      </c>
      <c r="F22" s="332">
        <v>2359.91</v>
      </c>
      <c r="G22" s="332"/>
      <c r="H22" s="220" t="s">
        <v>509</v>
      </c>
      <c r="I22" s="332">
        <v>29000</v>
      </c>
      <c r="J22" s="220" t="s">
        <v>509</v>
      </c>
      <c r="K22" s="220" t="s">
        <v>509</v>
      </c>
      <c r="L22" s="332"/>
      <c r="M22" s="220">
        <f t="shared" si="1"/>
        <v>31359.91</v>
      </c>
      <c r="N22" s="422"/>
      <c r="O22" s="288"/>
      <c r="P22" s="417"/>
      <c r="Q22" s="417"/>
      <c r="R22" s="288"/>
      <c r="S22" s="417"/>
      <c r="T22" s="288"/>
      <c r="U22" s="288"/>
      <c r="V22" s="417"/>
    </row>
    <row r="23" spans="1:22" ht="12.75">
      <c r="A23" s="410" t="s">
        <v>370</v>
      </c>
      <c r="B23" s="431"/>
      <c r="C23" s="725" t="s">
        <v>641</v>
      </c>
      <c r="D23" s="726"/>
      <c r="E23" s="220" t="s">
        <v>509</v>
      </c>
      <c r="F23" s="316"/>
      <c r="G23" s="316"/>
      <c r="H23" s="220" t="s">
        <v>509</v>
      </c>
      <c r="I23" s="220"/>
      <c r="J23" s="220" t="s">
        <v>509</v>
      </c>
      <c r="K23" s="220" t="s">
        <v>509</v>
      </c>
      <c r="L23" s="220"/>
      <c r="M23" s="220">
        <f t="shared" si="1"/>
        <v>0</v>
      </c>
      <c r="O23" s="288"/>
      <c r="P23" s="419"/>
      <c r="Q23" s="419"/>
      <c r="R23" s="288"/>
      <c r="S23" s="288"/>
      <c r="T23" s="288"/>
      <c r="U23" s="288"/>
      <c r="V23" s="288"/>
    </row>
    <row r="24" spans="1:22" ht="12.75">
      <c r="A24" s="410" t="s">
        <v>372</v>
      </c>
      <c r="B24" s="411"/>
      <c r="C24" s="715" t="s">
        <v>642</v>
      </c>
      <c r="D24" s="716"/>
      <c r="E24" s="220" t="s">
        <v>509</v>
      </c>
      <c r="F24" s="332"/>
      <c r="G24" s="332"/>
      <c r="H24" s="220" t="s">
        <v>509</v>
      </c>
      <c r="I24" s="332"/>
      <c r="J24" s="220" t="s">
        <v>509</v>
      </c>
      <c r="K24" s="220" t="s">
        <v>509</v>
      </c>
      <c r="L24" s="332"/>
      <c r="M24" s="220">
        <f t="shared" si="1"/>
        <v>0</v>
      </c>
      <c r="O24" s="288"/>
      <c r="P24" s="417"/>
      <c r="Q24" s="417"/>
      <c r="R24" s="288"/>
      <c r="S24" s="417"/>
      <c r="T24" s="288"/>
      <c r="U24" s="288"/>
      <c r="V24" s="417"/>
    </row>
    <row r="25" spans="1:22" ht="12.75">
      <c r="A25" s="410" t="s">
        <v>374</v>
      </c>
      <c r="B25" s="411"/>
      <c r="C25" s="715" t="s">
        <v>643</v>
      </c>
      <c r="D25" s="727"/>
      <c r="E25" s="220" t="s">
        <v>509</v>
      </c>
      <c r="F25" s="220">
        <f>SUM(F26:F28)</f>
        <v>0</v>
      </c>
      <c r="G25" s="220">
        <f>SUM(G26:G28)</f>
        <v>0</v>
      </c>
      <c r="H25" s="220" t="s">
        <v>509</v>
      </c>
      <c r="I25" s="220">
        <f>SUM(I26:I28)</f>
        <v>0</v>
      </c>
      <c r="J25" s="220" t="s">
        <v>509</v>
      </c>
      <c r="K25" s="220" t="s">
        <v>509</v>
      </c>
      <c r="L25" s="220">
        <f>SUM(L26:L28)</f>
        <v>0</v>
      </c>
      <c r="M25" s="220">
        <f t="shared" si="1"/>
        <v>0</v>
      </c>
      <c r="O25" s="288"/>
      <c r="P25" s="238"/>
      <c r="Q25" s="238"/>
      <c r="R25" s="288"/>
      <c r="S25" s="238"/>
      <c r="T25" s="288"/>
      <c r="U25" s="288"/>
      <c r="V25" s="238"/>
    </row>
    <row r="26" spans="1:22" ht="12.75">
      <c r="A26" s="414" t="s">
        <v>513</v>
      </c>
      <c r="B26" s="415"/>
      <c r="C26" s="432"/>
      <c r="D26" s="433" t="s">
        <v>504</v>
      </c>
      <c r="E26" s="220" t="s">
        <v>509</v>
      </c>
      <c r="F26" s="316"/>
      <c r="G26" s="316"/>
      <c r="H26" s="220" t="s">
        <v>509</v>
      </c>
      <c r="I26" s="316"/>
      <c r="J26" s="220" t="s">
        <v>509</v>
      </c>
      <c r="K26" s="220" t="s">
        <v>509</v>
      </c>
      <c r="L26" s="220"/>
      <c r="M26" s="220">
        <f t="shared" si="1"/>
        <v>0</v>
      </c>
      <c r="O26" s="288"/>
      <c r="P26" s="142"/>
      <c r="Q26" s="142"/>
      <c r="R26" s="288"/>
      <c r="S26" s="142"/>
      <c r="T26" s="288"/>
      <c r="U26" s="288"/>
      <c r="V26" s="142"/>
    </row>
    <row r="27" spans="1:22" ht="12.75">
      <c r="A27" s="414" t="s">
        <v>514</v>
      </c>
      <c r="B27" s="415"/>
      <c r="C27" s="432"/>
      <c r="D27" s="433" t="s">
        <v>505</v>
      </c>
      <c r="E27" s="220" t="s">
        <v>509</v>
      </c>
      <c r="F27" s="316"/>
      <c r="G27" s="316"/>
      <c r="H27" s="220" t="s">
        <v>509</v>
      </c>
      <c r="I27" s="316"/>
      <c r="J27" s="220" t="s">
        <v>509</v>
      </c>
      <c r="K27" s="220" t="s">
        <v>509</v>
      </c>
      <c r="L27" s="316"/>
      <c r="M27" s="220">
        <f t="shared" si="1"/>
        <v>0</v>
      </c>
      <c r="O27" s="288"/>
      <c r="P27" s="424"/>
      <c r="Q27" s="424"/>
      <c r="R27" s="288"/>
      <c r="S27" s="424"/>
      <c r="T27" s="288"/>
      <c r="U27" s="288"/>
      <c r="V27" s="424"/>
    </row>
    <row r="28" spans="1:22" ht="12.75">
      <c r="A28" s="414" t="s">
        <v>515</v>
      </c>
      <c r="B28" s="415"/>
      <c r="C28" s="432"/>
      <c r="D28" s="433" t="s">
        <v>506</v>
      </c>
      <c r="E28" s="220" t="s">
        <v>509</v>
      </c>
      <c r="F28" s="316"/>
      <c r="G28" s="316"/>
      <c r="H28" s="220" t="s">
        <v>509</v>
      </c>
      <c r="I28" s="316"/>
      <c r="J28" s="220" t="s">
        <v>509</v>
      </c>
      <c r="K28" s="220" t="s">
        <v>509</v>
      </c>
      <c r="L28" s="316"/>
      <c r="M28" s="220">
        <f t="shared" si="1"/>
        <v>0</v>
      </c>
      <c r="O28" s="288"/>
      <c r="P28" s="424"/>
      <c r="Q28" s="424"/>
      <c r="R28" s="288"/>
      <c r="S28" s="424"/>
      <c r="T28" s="288"/>
      <c r="U28" s="288"/>
      <c r="V28" s="424"/>
    </row>
    <row r="29" spans="1:22" ht="12.75">
      <c r="A29" s="402" t="s">
        <v>376</v>
      </c>
      <c r="B29" s="423"/>
      <c r="C29" s="434" t="s">
        <v>365</v>
      </c>
      <c r="D29" s="416"/>
      <c r="E29" s="220" t="s">
        <v>509</v>
      </c>
      <c r="F29" s="428"/>
      <c r="G29" s="428"/>
      <c r="H29" s="220" t="s">
        <v>509</v>
      </c>
      <c r="I29" s="435"/>
      <c r="J29" s="220" t="s">
        <v>509</v>
      </c>
      <c r="K29" s="220" t="s">
        <v>509</v>
      </c>
      <c r="L29" s="220"/>
      <c r="M29" s="220">
        <f t="shared" si="1"/>
        <v>0</v>
      </c>
      <c r="O29" s="288"/>
      <c r="P29" s="436"/>
      <c r="Q29" s="436"/>
      <c r="R29" s="288"/>
      <c r="S29" s="437"/>
      <c r="T29" s="288"/>
      <c r="U29" s="288"/>
      <c r="V29" s="288"/>
    </row>
    <row r="30" spans="1:22" ht="12.75">
      <c r="A30" s="408" t="s">
        <v>383</v>
      </c>
      <c r="B30" s="728" t="s">
        <v>644</v>
      </c>
      <c r="C30" s="729"/>
      <c r="D30" s="730"/>
      <c r="E30" s="220" t="s">
        <v>509</v>
      </c>
      <c r="F30" s="220">
        <f>SUM(F22,F23,F24,F29)-SUM(F25)</f>
        <v>2359.91</v>
      </c>
      <c r="G30" s="220">
        <f>SUM(G22,G23,G24,G29)-SUM(G25)</f>
        <v>0</v>
      </c>
      <c r="H30" s="220" t="s">
        <v>509</v>
      </c>
      <c r="I30" s="220">
        <f>SUM(I22,I23,I24,I29)-SUM(I25)</f>
        <v>29000</v>
      </c>
      <c r="J30" s="220" t="s">
        <v>509</v>
      </c>
      <c r="K30" s="220" t="s">
        <v>509</v>
      </c>
      <c r="L30" s="220">
        <f>SUM(L22,L23,L24,L29)-SUM(L25)</f>
        <v>0</v>
      </c>
      <c r="M30" s="220">
        <f t="shared" si="1"/>
        <v>31359.91</v>
      </c>
      <c r="O30" s="288"/>
      <c r="P30" s="238"/>
      <c r="Q30" s="238"/>
      <c r="R30" s="288"/>
      <c r="S30" s="238"/>
      <c r="T30" s="288"/>
      <c r="U30" s="288"/>
      <c r="V30" s="238"/>
    </row>
    <row r="31" spans="1:22" ht="12.75">
      <c r="A31" s="410" t="s">
        <v>385</v>
      </c>
      <c r="B31" s="717" t="s">
        <v>517</v>
      </c>
      <c r="C31" s="718"/>
      <c r="D31" s="719"/>
      <c r="E31" s="332"/>
      <c r="F31" s="332"/>
      <c r="G31" s="332"/>
      <c r="H31" s="332"/>
      <c r="I31" s="332"/>
      <c r="J31" s="332"/>
      <c r="K31" s="332"/>
      <c r="L31" s="332"/>
      <c r="M31" s="220">
        <f t="shared" si="1"/>
        <v>0</v>
      </c>
      <c r="N31" s="422"/>
      <c r="O31" s="417"/>
      <c r="P31" s="417"/>
      <c r="Q31" s="417"/>
      <c r="R31" s="417"/>
      <c r="S31" s="417"/>
      <c r="T31" s="417"/>
      <c r="U31" s="417"/>
      <c r="V31" s="417"/>
    </row>
    <row r="32" spans="1:22" ht="12.75">
      <c r="A32" s="410" t="s">
        <v>387</v>
      </c>
      <c r="B32" s="431"/>
      <c r="C32" s="725" t="s">
        <v>518</v>
      </c>
      <c r="D32" s="726"/>
      <c r="E32" s="316"/>
      <c r="F32" s="316"/>
      <c r="G32" s="316"/>
      <c r="H32" s="316"/>
      <c r="I32" s="316"/>
      <c r="J32" s="316"/>
      <c r="K32" s="316"/>
      <c r="L32" s="316"/>
      <c r="M32" s="220">
        <f t="shared" si="1"/>
        <v>0</v>
      </c>
      <c r="O32" s="419"/>
      <c r="P32" s="419"/>
      <c r="Q32" s="419"/>
      <c r="R32" s="419"/>
      <c r="S32" s="419"/>
      <c r="T32" s="419"/>
      <c r="U32" s="419"/>
      <c r="V32" s="419"/>
    </row>
    <row r="33" spans="1:22" ht="12.75">
      <c r="A33" s="410" t="s">
        <v>389</v>
      </c>
      <c r="B33" s="411"/>
      <c r="C33" s="570" t="s">
        <v>645</v>
      </c>
      <c r="D33" s="734"/>
      <c r="E33" s="332"/>
      <c r="F33" s="332"/>
      <c r="G33" s="332"/>
      <c r="H33" s="332"/>
      <c r="I33" s="332"/>
      <c r="J33" s="332"/>
      <c r="K33" s="332"/>
      <c r="L33" s="332"/>
      <c r="M33" s="220">
        <f t="shared" si="1"/>
        <v>0</v>
      </c>
      <c r="O33" s="417"/>
      <c r="P33" s="417"/>
      <c r="Q33" s="417"/>
      <c r="R33" s="417"/>
      <c r="S33" s="417"/>
      <c r="T33" s="417"/>
      <c r="U33" s="417"/>
      <c r="V33" s="417"/>
    </row>
    <row r="34" spans="1:22" ht="12.75">
      <c r="A34" s="410" t="s">
        <v>520</v>
      </c>
      <c r="B34" s="411"/>
      <c r="C34" s="715" t="s">
        <v>521</v>
      </c>
      <c r="D34" s="727"/>
      <c r="E34" s="316"/>
      <c r="F34" s="316"/>
      <c r="G34" s="316"/>
      <c r="H34" s="316"/>
      <c r="I34" s="316"/>
      <c r="J34" s="316"/>
      <c r="K34" s="316"/>
      <c r="L34" s="316"/>
      <c r="M34" s="220">
        <f t="shared" si="1"/>
        <v>0</v>
      </c>
      <c r="O34" s="419"/>
      <c r="P34" s="419"/>
      <c r="Q34" s="419"/>
      <c r="R34" s="419"/>
      <c r="S34" s="419"/>
      <c r="T34" s="419"/>
      <c r="U34" s="419"/>
      <c r="V34" s="419"/>
    </row>
    <row r="35" spans="1:22" ht="12.75">
      <c r="A35" s="408" t="s">
        <v>522</v>
      </c>
      <c r="B35" s="411"/>
      <c r="C35" s="715" t="s">
        <v>646</v>
      </c>
      <c r="D35" s="727"/>
      <c r="E35" s="220">
        <f>SUM(E36:E38)</f>
        <v>0</v>
      </c>
      <c r="F35" s="220">
        <f aca="true" t="shared" si="4" ref="F35:L35">SUM(F36:F38)</f>
        <v>0</v>
      </c>
      <c r="G35" s="220">
        <f t="shared" si="4"/>
        <v>0</v>
      </c>
      <c r="H35" s="220">
        <f t="shared" si="4"/>
        <v>0</v>
      </c>
      <c r="I35" s="220">
        <f t="shared" si="4"/>
        <v>0</v>
      </c>
      <c r="J35" s="220">
        <f t="shared" si="4"/>
        <v>0</v>
      </c>
      <c r="K35" s="220">
        <f t="shared" si="4"/>
        <v>0</v>
      </c>
      <c r="L35" s="220">
        <f t="shared" si="4"/>
        <v>0</v>
      </c>
      <c r="M35" s="220">
        <f t="shared" si="1"/>
        <v>0</v>
      </c>
      <c r="O35" s="238"/>
      <c r="P35" s="238"/>
      <c r="Q35" s="238"/>
      <c r="R35" s="238"/>
      <c r="S35" s="238"/>
      <c r="T35" s="238"/>
      <c r="U35" s="238"/>
      <c r="V35" s="238"/>
    </row>
    <row r="36" spans="1:22" ht="12.75">
      <c r="A36" s="414" t="s">
        <v>524</v>
      </c>
      <c r="B36" s="415"/>
      <c r="C36" s="432"/>
      <c r="D36" s="433" t="s">
        <v>504</v>
      </c>
      <c r="E36" s="316"/>
      <c r="F36" s="316"/>
      <c r="G36" s="316"/>
      <c r="H36" s="316"/>
      <c r="I36" s="316"/>
      <c r="J36" s="316"/>
      <c r="K36" s="316"/>
      <c r="L36" s="316"/>
      <c r="M36" s="220">
        <f t="shared" si="1"/>
        <v>0</v>
      </c>
      <c r="O36" s="142"/>
      <c r="P36" s="142"/>
      <c r="Q36" s="142"/>
      <c r="R36" s="142"/>
      <c r="S36" s="142"/>
      <c r="T36" s="142"/>
      <c r="U36" s="142"/>
      <c r="V36" s="142"/>
    </row>
    <row r="37" spans="1:22" ht="12.75">
      <c r="A37" s="414" t="s">
        <v>525</v>
      </c>
      <c r="B37" s="415"/>
      <c r="C37" s="432"/>
      <c r="D37" s="433" t="s">
        <v>505</v>
      </c>
      <c r="E37" s="316"/>
      <c r="F37" s="316"/>
      <c r="G37" s="316"/>
      <c r="H37" s="316"/>
      <c r="I37" s="316"/>
      <c r="J37" s="316"/>
      <c r="K37" s="316"/>
      <c r="L37" s="316"/>
      <c r="M37" s="220">
        <f t="shared" si="1"/>
        <v>0</v>
      </c>
      <c r="O37" s="424"/>
      <c r="P37" s="424"/>
      <c r="Q37" s="424"/>
      <c r="R37" s="424"/>
      <c r="S37" s="424"/>
      <c r="T37" s="424"/>
      <c r="U37" s="424"/>
      <c r="V37" s="424"/>
    </row>
    <row r="38" spans="1:22" ht="12.75">
      <c r="A38" s="414" t="s">
        <v>526</v>
      </c>
      <c r="B38" s="415"/>
      <c r="C38" s="432"/>
      <c r="D38" s="433" t="s">
        <v>506</v>
      </c>
      <c r="E38" s="316"/>
      <c r="F38" s="316"/>
      <c r="G38" s="316"/>
      <c r="H38" s="316"/>
      <c r="I38" s="316"/>
      <c r="J38" s="316"/>
      <c r="K38" s="316"/>
      <c r="L38" s="316"/>
      <c r="M38" s="220">
        <f t="shared" si="1"/>
        <v>0</v>
      </c>
      <c r="O38" s="424"/>
      <c r="P38" s="424"/>
      <c r="Q38" s="424"/>
      <c r="R38" s="424"/>
      <c r="S38" s="424"/>
      <c r="T38" s="424"/>
      <c r="U38" s="424"/>
      <c r="V38" s="424"/>
    </row>
    <row r="39" spans="1:22" ht="12.75">
      <c r="A39" s="410" t="s">
        <v>527</v>
      </c>
      <c r="B39" s="411"/>
      <c r="C39" s="438" t="s">
        <v>365</v>
      </c>
      <c r="D39" s="439"/>
      <c r="E39" s="316"/>
      <c r="F39" s="316"/>
      <c r="G39" s="316"/>
      <c r="H39" s="316"/>
      <c r="I39" s="316"/>
      <c r="J39" s="316"/>
      <c r="K39" s="316"/>
      <c r="L39" s="316"/>
      <c r="M39" s="220">
        <f t="shared" si="1"/>
        <v>0</v>
      </c>
      <c r="O39" s="419"/>
      <c r="P39" s="419"/>
      <c r="Q39" s="419"/>
      <c r="R39" s="419"/>
      <c r="S39" s="419"/>
      <c r="T39" s="419"/>
      <c r="U39" s="419"/>
      <c r="V39" s="419"/>
    </row>
    <row r="40" spans="1:22" ht="12.75">
      <c r="A40" s="408" t="s">
        <v>528</v>
      </c>
      <c r="B40" s="728" t="s">
        <v>647</v>
      </c>
      <c r="C40" s="729"/>
      <c r="D40" s="730"/>
      <c r="E40" s="220">
        <f>SUM(E31:E33)-SUM(E34,E35)-SUM(E39)</f>
        <v>0</v>
      </c>
      <c r="F40" s="220">
        <f aca="true" t="shared" si="5" ref="F40:L40">SUM(F31:F33)-SUM(F34,F35)-SUM(F39)</f>
        <v>0</v>
      </c>
      <c r="G40" s="220">
        <f t="shared" si="5"/>
        <v>0</v>
      </c>
      <c r="H40" s="220">
        <f t="shared" si="5"/>
        <v>0</v>
      </c>
      <c r="I40" s="220">
        <f t="shared" si="5"/>
        <v>0</v>
      </c>
      <c r="J40" s="220">
        <f t="shared" si="5"/>
        <v>0</v>
      </c>
      <c r="K40" s="220">
        <f t="shared" si="5"/>
        <v>0</v>
      </c>
      <c r="L40" s="220">
        <f t="shared" si="5"/>
        <v>0</v>
      </c>
      <c r="M40" s="220">
        <f t="shared" si="1"/>
        <v>0</v>
      </c>
      <c r="O40" s="238"/>
      <c r="P40" s="238"/>
      <c r="Q40" s="238"/>
      <c r="R40" s="238"/>
      <c r="S40" s="238"/>
      <c r="T40" s="238"/>
      <c r="U40" s="238"/>
      <c r="V40" s="238"/>
    </row>
    <row r="41" spans="1:22" ht="12.75">
      <c r="A41" s="408" t="s">
        <v>530</v>
      </c>
      <c r="B41" s="731" t="s">
        <v>648</v>
      </c>
      <c r="C41" s="732"/>
      <c r="D41" s="733"/>
      <c r="E41" s="220">
        <f>SUM(E21)-SUM(E30)-SUM(E40)</f>
        <v>0</v>
      </c>
      <c r="F41" s="220">
        <f aca="true" t="shared" si="6" ref="F41:L41">SUM(F21)-SUM(F30)-SUM(F40)</f>
        <v>0</v>
      </c>
      <c r="G41" s="220">
        <f t="shared" si="6"/>
        <v>0</v>
      </c>
      <c r="H41" s="220">
        <f t="shared" si="6"/>
        <v>0</v>
      </c>
      <c r="I41" s="220">
        <f t="shared" si="6"/>
        <v>0</v>
      </c>
      <c r="J41" s="220">
        <f t="shared" si="6"/>
        <v>0</v>
      </c>
      <c r="K41" s="220">
        <f t="shared" si="6"/>
        <v>0</v>
      </c>
      <c r="L41" s="220">
        <f t="shared" si="6"/>
        <v>0</v>
      </c>
      <c r="M41" s="220">
        <f t="shared" si="1"/>
        <v>0</v>
      </c>
      <c r="O41" s="238"/>
      <c r="P41" s="238"/>
      <c r="Q41" s="238"/>
      <c r="R41" s="238"/>
      <c r="S41" s="238"/>
      <c r="T41" s="238"/>
      <c r="U41" s="238"/>
      <c r="V41" s="238"/>
    </row>
    <row r="42" spans="1:22" ht="12.75">
      <c r="A42" s="408" t="s">
        <v>532</v>
      </c>
      <c r="B42" s="728" t="s">
        <v>649</v>
      </c>
      <c r="C42" s="729"/>
      <c r="D42" s="730"/>
      <c r="E42" s="220">
        <f>SUM(E12)-SUM(E22)-SUM(E31)</f>
        <v>0</v>
      </c>
      <c r="F42" s="220">
        <f aca="true" t="shared" si="7" ref="F42:L42">SUM(F12)-SUM(F22)-SUM(F31)</f>
        <v>0</v>
      </c>
      <c r="G42" s="220">
        <f t="shared" si="7"/>
        <v>0</v>
      </c>
      <c r="H42" s="220">
        <f t="shared" si="7"/>
        <v>0</v>
      </c>
      <c r="I42" s="220">
        <f t="shared" si="7"/>
        <v>0</v>
      </c>
      <c r="J42" s="220">
        <f t="shared" si="7"/>
        <v>0</v>
      </c>
      <c r="K42" s="220">
        <f t="shared" si="7"/>
        <v>0</v>
      </c>
      <c r="L42" s="220">
        <f t="shared" si="7"/>
        <v>0</v>
      </c>
      <c r="M42" s="220">
        <f t="shared" si="1"/>
        <v>0</v>
      </c>
      <c r="O42" s="238"/>
      <c r="P42" s="238"/>
      <c r="Q42" s="238"/>
      <c r="R42" s="238"/>
      <c r="S42" s="238"/>
      <c r="T42" s="238"/>
      <c r="U42" s="238"/>
      <c r="V42" s="238"/>
    </row>
    <row r="43" spans="1:22" ht="12.75">
      <c r="A43" s="440" t="s">
        <v>650</v>
      </c>
      <c r="B43" s="440"/>
      <c r="C43" s="440"/>
      <c r="D43" s="440"/>
      <c r="E43" s="440"/>
      <c r="F43" s="440"/>
      <c r="O43" s="401"/>
      <c r="P43" s="401"/>
      <c r="Q43" s="401"/>
      <c r="R43" s="401"/>
      <c r="S43" s="401"/>
      <c r="T43" s="401"/>
      <c r="U43" s="401"/>
      <c r="V43" s="401"/>
    </row>
    <row r="44" spans="1:22" ht="12.75">
      <c r="A44" s="168" t="s">
        <v>651</v>
      </c>
      <c r="O44" s="401"/>
      <c r="P44" s="401"/>
      <c r="Q44" s="401"/>
      <c r="R44" s="401"/>
      <c r="S44" s="401"/>
      <c r="T44" s="401"/>
      <c r="U44" s="401"/>
      <c r="V44" s="401"/>
    </row>
    <row r="45" spans="15:22" ht="12.75">
      <c r="O45" s="401"/>
      <c r="P45" s="401"/>
      <c r="Q45" s="401"/>
      <c r="R45" s="401"/>
      <c r="S45" s="401"/>
      <c r="T45" s="401"/>
      <c r="U45" s="401"/>
      <c r="V45" s="401"/>
    </row>
    <row r="46" spans="1:22" s="103" customFormat="1" ht="12.75">
      <c r="A46" s="70"/>
      <c r="B46" s="70"/>
      <c r="C46" s="70"/>
      <c r="D46" s="70"/>
      <c r="E46" s="71"/>
      <c r="F46" s="99"/>
      <c r="G46" s="99"/>
      <c r="O46" s="42"/>
      <c r="P46" s="42"/>
      <c r="Q46" s="42"/>
      <c r="R46" s="42"/>
      <c r="S46" s="42"/>
      <c r="T46" s="42"/>
      <c r="U46" s="42"/>
      <c r="V46" s="42"/>
    </row>
    <row r="47" spans="1:22" s="103" customFormat="1" ht="12.75">
      <c r="A47" s="70"/>
      <c r="B47" s="70"/>
      <c r="C47" s="70"/>
      <c r="D47" s="70"/>
      <c r="E47" s="71"/>
      <c r="F47" s="99"/>
      <c r="G47" s="99"/>
      <c r="O47" s="42"/>
      <c r="P47" s="42"/>
      <c r="Q47" s="42"/>
      <c r="R47" s="42"/>
      <c r="S47" s="42"/>
      <c r="T47" s="42"/>
      <c r="U47" s="42"/>
      <c r="V47" s="42"/>
    </row>
    <row r="48" spans="5:22" s="103" customFormat="1" ht="12.75" customHeight="1">
      <c r="E48" s="42"/>
      <c r="H48" s="90"/>
      <c r="O48" s="42"/>
      <c r="P48" s="42"/>
      <c r="Q48" s="42"/>
      <c r="R48" s="42"/>
      <c r="S48" s="42"/>
      <c r="T48" s="42"/>
      <c r="U48" s="42"/>
      <c r="V48" s="42"/>
    </row>
    <row r="49" spans="15:22" ht="12.75">
      <c r="O49" s="401"/>
      <c r="P49" s="401"/>
      <c r="Q49" s="401"/>
      <c r="R49" s="401"/>
      <c r="S49" s="401"/>
      <c r="T49" s="401"/>
      <c r="U49" s="401"/>
      <c r="V49" s="401"/>
    </row>
    <row r="50" spans="15:22" ht="12.75">
      <c r="O50" s="401"/>
      <c r="P50" s="401"/>
      <c r="Q50" s="401"/>
      <c r="R50" s="401"/>
      <c r="S50" s="401"/>
      <c r="T50" s="401"/>
      <c r="U50" s="401"/>
      <c r="V50" s="401"/>
    </row>
  </sheetData>
  <sheetProtection/>
  <mergeCells count="32">
    <mergeCell ref="C35:D35"/>
    <mergeCell ref="B40:D40"/>
    <mergeCell ref="B41:D41"/>
    <mergeCell ref="B42:D42"/>
    <mergeCell ref="C25:D25"/>
    <mergeCell ref="B30:D30"/>
    <mergeCell ref="B31:D31"/>
    <mergeCell ref="C32:D32"/>
    <mergeCell ref="C33:D33"/>
    <mergeCell ref="C34:D34"/>
    <mergeCell ref="C24:D24"/>
    <mergeCell ref="M9:M10"/>
    <mergeCell ref="O9:O10"/>
    <mergeCell ref="P9:P10"/>
    <mergeCell ref="Q9:S9"/>
    <mergeCell ref="B12:D12"/>
    <mergeCell ref="C16:D16"/>
    <mergeCell ref="B21:D21"/>
    <mergeCell ref="B22:D22"/>
    <mergeCell ref="C23:D23"/>
    <mergeCell ref="T9:U9"/>
    <mergeCell ref="V9:V10"/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S31" sqref="S31"/>
    </sheetView>
  </sheetViews>
  <sheetFormatPr defaultColWidth="9.140625" defaultRowHeight="12.75"/>
  <cols>
    <col min="1" max="1" width="5.57421875" style="443" customWidth="1"/>
    <col min="2" max="2" width="1.1484375" style="443" customWidth="1"/>
    <col min="3" max="3" width="0.9921875" style="443" customWidth="1"/>
    <col min="4" max="4" width="37.28125" style="443" customWidth="1"/>
    <col min="5" max="5" width="8.421875" style="443" customWidth="1"/>
    <col min="6" max="6" width="6.7109375" style="443" bestFit="1" customWidth="1"/>
    <col min="7" max="7" width="9.8515625" style="443" customWidth="1"/>
    <col min="8" max="8" width="9.57421875" style="443" customWidth="1"/>
    <col min="9" max="9" width="8.140625" style="443" bestFit="1" customWidth="1"/>
    <col min="10" max="10" width="10.140625" style="443" customWidth="1"/>
    <col min="11" max="11" width="8.00390625" style="443" customWidth="1"/>
    <col min="12" max="12" width="8.8515625" style="443" customWidth="1"/>
    <col min="13" max="13" width="8.140625" style="443" customWidth="1"/>
    <col min="14" max="14" width="9.28125" style="443" customWidth="1"/>
    <col min="15" max="15" width="9.421875" style="443" customWidth="1"/>
    <col min="16" max="16384" width="9.140625" style="443" customWidth="1"/>
  </cols>
  <sheetData>
    <row r="1" spans="1:16" ht="12.75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2"/>
      <c r="N1" s="442"/>
      <c r="O1" s="442"/>
      <c r="P1" s="154"/>
    </row>
    <row r="2" spans="1:16" ht="12.7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4" t="s">
        <v>652</v>
      </c>
      <c r="O2" s="444"/>
      <c r="P2" s="154"/>
    </row>
    <row r="3" spans="1:16" ht="12.7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4" t="s">
        <v>653</v>
      </c>
      <c r="O3" s="444"/>
      <c r="P3" s="154"/>
    </row>
    <row r="4" spans="1:15" ht="12.75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</row>
    <row r="5" spans="1:15" ht="12.75">
      <c r="A5" s="735" t="s">
        <v>654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</row>
    <row r="6" spans="1:15" ht="12.7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ht="12.75">
      <c r="A7" s="624" t="s">
        <v>655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</row>
    <row r="8" spans="1:15" ht="12.75">
      <c r="A8" s="445"/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</row>
    <row r="9" spans="1:15" ht="12.75">
      <c r="A9" s="736" t="s">
        <v>656</v>
      </c>
      <c r="B9" s="737" t="s">
        <v>657</v>
      </c>
      <c r="C9" s="738"/>
      <c r="D9" s="739"/>
      <c r="E9" s="743" t="s">
        <v>658</v>
      </c>
      <c r="F9" s="743"/>
      <c r="G9" s="743"/>
      <c r="H9" s="743"/>
      <c r="I9" s="743"/>
      <c r="J9" s="743"/>
      <c r="K9" s="743"/>
      <c r="L9" s="743"/>
      <c r="M9" s="743"/>
      <c r="N9" s="743"/>
      <c r="O9" s="650" t="s">
        <v>659</v>
      </c>
    </row>
    <row r="10" spans="1:15" ht="51">
      <c r="A10" s="736"/>
      <c r="B10" s="740"/>
      <c r="C10" s="741"/>
      <c r="D10" s="742"/>
      <c r="E10" s="446" t="s">
        <v>660</v>
      </c>
      <c r="F10" s="447" t="s">
        <v>661</v>
      </c>
      <c r="G10" s="181" t="s">
        <v>662</v>
      </c>
      <c r="H10" s="447" t="s">
        <v>663</v>
      </c>
      <c r="I10" s="181" t="s">
        <v>664</v>
      </c>
      <c r="J10" s="181" t="s">
        <v>665</v>
      </c>
      <c r="K10" s="181" t="s">
        <v>666</v>
      </c>
      <c r="L10" s="181" t="s">
        <v>667</v>
      </c>
      <c r="M10" s="447" t="s">
        <v>668</v>
      </c>
      <c r="N10" s="181" t="s">
        <v>669</v>
      </c>
      <c r="O10" s="650"/>
    </row>
    <row r="11" spans="1:15" ht="12.75">
      <c r="A11" s="186">
        <v>1</v>
      </c>
      <c r="B11" s="744">
        <v>2</v>
      </c>
      <c r="C11" s="744"/>
      <c r="D11" s="745"/>
      <c r="E11" s="186">
        <v>3</v>
      </c>
      <c r="F11" s="186">
        <v>4</v>
      </c>
      <c r="G11" s="186">
        <v>5</v>
      </c>
      <c r="H11" s="186">
        <v>6</v>
      </c>
      <c r="I11" s="186">
        <v>7</v>
      </c>
      <c r="J11" s="186">
        <v>8</v>
      </c>
      <c r="K11" s="186">
        <v>9</v>
      </c>
      <c r="L11" s="186">
        <v>10</v>
      </c>
      <c r="M11" s="186">
        <v>11</v>
      </c>
      <c r="N11" s="186">
        <v>12</v>
      </c>
      <c r="O11" s="186">
        <v>13</v>
      </c>
    </row>
    <row r="12" spans="1:15" ht="12.75">
      <c r="A12" s="448" t="s">
        <v>346</v>
      </c>
      <c r="B12" s="449" t="s">
        <v>168</v>
      </c>
      <c r="C12" s="450"/>
      <c r="D12" s="450"/>
      <c r="E12" s="451"/>
      <c r="F12" s="451"/>
      <c r="G12" s="451"/>
      <c r="H12" s="451"/>
      <c r="I12" s="451"/>
      <c r="J12" s="451"/>
      <c r="K12" s="451"/>
      <c r="L12" s="451"/>
      <c r="M12" s="451"/>
      <c r="N12" s="451">
        <f>N13+N14+N15+N16+N17+N18+N19+N20+N21+N22+N23+N24+N25+N26</f>
        <v>1023377.6900000001</v>
      </c>
      <c r="O12" s="255">
        <f>O13+O14+O15+O16+O17+O18+O19+O20+O21+O22+O23+O24+O25+O26</f>
        <v>1023377.6900000001</v>
      </c>
    </row>
    <row r="13" spans="1:15" ht="12.75">
      <c r="A13" s="451" t="s">
        <v>434</v>
      </c>
      <c r="B13" s="403"/>
      <c r="C13" s="452" t="s">
        <v>262</v>
      </c>
      <c r="D13" s="453"/>
      <c r="E13" s="451"/>
      <c r="F13" s="451"/>
      <c r="G13" s="451"/>
      <c r="H13" s="451"/>
      <c r="I13" s="451"/>
      <c r="J13" s="451"/>
      <c r="K13" s="451"/>
      <c r="L13" s="451"/>
      <c r="M13" s="451"/>
      <c r="N13" s="451">
        <v>937049.84</v>
      </c>
      <c r="O13" s="255">
        <f aca="true" t="shared" si="0" ref="O13:O18">N13</f>
        <v>937049.84</v>
      </c>
    </row>
    <row r="14" spans="1:15" ht="12.75">
      <c r="A14" s="454" t="s">
        <v>436</v>
      </c>
      <c r="B14" s="455"/>
      <c r="C14" s="456" t="s">
        <v>171</v>
      </c>
      <c r="D14" s="457"/>
      <c r="E14" s="451"/>
      <c r="F14" s="451"/>
      <c r="G14" s="451"/>
      <c r="H14" s="451"/>
      <c r="I14" s="451"/>
      <c r="J14" s="451"/>
      <c r="K14" s="451"/>
      <c r="L14" s="451"/>
      <c r="M14" s="451"/>
      <c r="N14" s="451">
        <v>21661.24</v>
      </c>
      <c r="O14" s="255">
        <f t="shared" si="0"/>
        <v>21661.24</v>
      </c>
    </row>
    <row r="15" spans="1:15" ht="12.75">
      <c r="A15" s="458" t="s">
        <v>464</v>
      </c>
      <c r="B15" s="459"/>
      <c r="C15" s="460" t="s">
        <v>263</v>
      </c>
      <c r="D15" s="453"/>
      <c r="E15" s="451"/>
      <c r="F15" s="451"/>
      <c r="G15" s="451"/>
      <c r="H15" s="451"/>
      <c r="I15" s="451"/>
      <c r="J15" s="451"/>
      <c r="K15" s="451"/>
      <c r="L15" s="451"/>
      <c r="M15" s="451"/>
      <c r="N15" s="451">
        <v>16157.38</v>
      </c>
      <c r="O15" s="255">
        <f t="shared" si="0"/>
        <v>16157.38</v>
      </c>
    </row>
    <row r="16" spans="1:15" ht="12.75">
      <c r="A16" s="461" t="s">
        <v>476</v>
      </c>
      <c r="B16" s="459"/>
      <c r="C16" s="460" t="s">
        <v>175</v>
      </c>
      <c r="D16" s="462"/>
      <c r="E16" s="451"/>
      <c r="F16" s="451"/>
      <c r="G16" s="451"/>
      <c r="H16" s="451"/>
      <c r="I16" s="451"/>
      <c r="J16" s="451"/>
      <c r="K16" s="451"/>
      <c r="L16" s="451"/>
      <c r="M16" s="451"/>
      <c r="N16" s="451">
        <v>73.8</v>
      </c>
      <c r="O16" s="255">
        <f t="shared" si="0"/>
        <v>73.8</v>
      </c>
    </row>
    <row r="17" spans="1:15" ht="12.75">
      <c r="A17" s="461" t="s">
        <v>478</v>
      </c>
      <c r="B17" s="459"/>
      <c r="C17" s="460" t="s">
        <v>177</v>
      </c>
      <c r="D17" s="462"/>
      <c r="E17" s="451"/>
      <c r="F17" s="451"/>
      <c r="G17" s="451"/>
      <c r="H17" s="451"/>
      <c r="I17" s="451"/>
      <c r="J17" s="451"/>
      <c r="K17" s="451"/>
      <c r="L17" s="451"/>
      <c r="M17" s="451"/>
      <c r="N17" s="451">
        <v>11492.9</v>
      </c>
      <c r="O17" s="255">
        <f t="shared" si="0"/>
        <v>11492.9</v>
      </c>
    </row>
    <row r="18" spans="1:15" ht="12.75">
      <c r="A18" s="461" t="s">
        <v>482</v>
      </c>
      <c r="B18" s="459"/>
      <c r="C18" s="460" t="s">
        <v>180</v>
      </c>
      <c r="D18" s="462"/>
      <c r="E18" s="451"/>
      <c r="F18" s="451"/>
      <c r="G18" s="451"/>
      <c r="H18" s="451"/>
      <c r="I18" s="451"/>
      <c r="J18" s="451"/>
      <c r="K18" s="451"/>
      <c r="L18" s="451"/>
      <c r="M18" s="451"/>
      <c r="N18" s="451">
        <v>1864</v>
      </c>
      <c r="O18" s="255">
        <f t="shared" si="0"/>
        <v>1864</v>
      </c>
    </row>
    <row r="19" spans="1:15" ht="12.75">
      <c r="A19" s="461" t="s">
        <v>594</v>
      </c>
      <c r="B19" s="459"/>
      <c r="C19" s="460" t="s">
        <v>267</v>
      </c>
      <c r="D19" s="462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255"/>
    </row>
    <row r="20" spans="1:15" ht="12.75">
      <c r="A20" s="461" t="s">
        <v>596</v>
      </c>
      <c r="B20" s="459"/>
      <c r="C20" s="460" t="s">
        <v>670</v>
      </c>
      <c r="D20" s="463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255"/>
    </row>
    <row r="21" spans="1:15" ht="12.75">
      <c r="A21" s="464" t="s">
        <v>671</v>
      </c>
      <c r="B21" s="459"/>
      <c r="C21" s="746" t="s">
        <v>672</v>
      </c>
      <c r="D21" s="747"/>
      <c r="E21" s="451"/>
      <c r="F21" s="451"/>
      <c r="G21" s="451"/>
      <c r="H21" s="451"/>
      <c r="I21" s="451"/>
      <c r="J21" s="451"/>
      <c r="K21" s="451"/>
      <c r="L21" s="451"/>
      <c r="M21" s="451"/>
      <c r="N21" s="451">
        <v>27616.23</v>
      </c>
      <c r="O21" s="255">
        <f>N21</f>
        <v>27616.23</v>
      </c>
    </row>
    <row r="22" spans="1:15" ht="12.75">
      <c r="A22" s="454" t="s">
        <v>673</v>
      </c>
      <c r="B22" s="459"/>
      <c r="C22" s="460" t="s">
        <v>271</v>
      </c>
      <c r="D22" s="465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255"/>
    </row>
    <row r="23" spans="1:15" ht="12.75">
      <c r="A23" s="461" t="s">
        <v>674</v>
      </c>
      <c r="B23" s="459"/>
      <c r="C23" s="460" t="s">
        <v>273</v>
      </c>
      <c r="D23" s="465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255"/>
    </row>
    <row r="24" spans="1:15" ht="12.75">
      <c r="A24" s="461" t="s">
        <v>675</v>
      </c>
      <c r="B24" s="459"/>
      <c r="C24" s="460" t="s">
        <v>676</v>
      </c>
      <c r="D24" s="465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255"/>
    </row>
    <row r="25" spans="1:15" ht="12.75">
      <c r="A25" s="461" t="s">
        <v>677</v>
      </c>
      <c r="B25" s="459"/>
      <c r="C25" s="460" t="s">
        <v>678</v>
      </c>
      <c r="D25" s="465"/>
      <c r="E25" s="451"/>
      <c r="F25" s="451"/>
      <c r="G25" s="451"/>
      <c r="H25" s="451"/>
      <c r="I25" s="451"/>
      <c r="J25" s="451"/>
      <c r="K25" s="451"/>
      <c r="L25" s="451"/>
      <c r="M25" s="451"/>
      <c r="N25" s="451">
        <v>5672.06</v>
      </c>
      <c r="O25" s="255">
        <f>N25</f>
        <v>5672.06</v>
      </c>
    </row>
    <row r="26" spans="1:15" ht="12.75">
      <c r="A26" s="461" t="s">
        <v>679</v>
      </c>
      <c r="B26" s="459"/>
      <c r="C26" s="460" t="s">
        <v>202</v>
      </c>
      <c r="D26" s="465"/>
      <c r="E26" s="451"/>
      <c r="F26" s="451"/>
      <c r="G26" s="451"/>
      <c r="H26" s="451"/>
      <c r="I26" s="451"/>
      <c r="J26" s="451"/>
      <c r="K26" s="451"/>
      <c r="L26" s="451"/>
      <c r="M26" s="451"/>
      <c r="N26" s="451">
        <v>1790.24</v>
      </c>
      <c r="O26" s="255">
        <f>N26</f>
        <v>1790.24</v>
      </c>
    </row>
    <row r="27" spans="1:15" ht="12.75">
      <c r="A27" s="466" t="s">
        <v>348</v>
      </c>
      <c r="B27" s="748" t="s">
        <v>214</v>
      </c>
      <c r="C27" s="749"/>
      <c r="D27" s="750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255"/>
    </row>
    <row r="28" spans="1:15" ht="12.75">
      <c r="A28" s="448" t="s">
        <v>354</v>
      </c>
      <c r="B28" s="751" t="s">
        <v>236</v>
      </c>
      <c r="C28" s="752"/>
      <c r="D28" s="753"/>
      <c r="E28" s="451"/>
      <c r="F28" s="451"/>
      <c r="G28" s="451"/>
      <c r="H28" s="451"/>
      <c r="I28" s="451"/>
      <c r="J28" s="451"/>
      <c r="K28" s="451"/>
      <c r="L28" s="451"/>
      <c r="M28" s="451"/>
      <c r="N28" s="451">
        <f>N29</f>
        <v>1000080.4</v>
      </c>
      <c r="O28" s="255">
        <f>O29</f>
        <v>1000080.4</v>
      </c>
    </row>
    <row r="29" spans="1:15" ht="12.75">
      <c r="A29" s="467" t="s">
        <v>356</v>
      </c>
      <c r="B29" s="468"/>
      <c r="C29" s="469" t="s">
        <v>680</v>
      </c>
      <c r="D29" s="433"/>
      <c r="E29" s="451"/>
      <c r="F29" s="451"/>
      <c r="G29" s="451"/>
      <c r="H29" s="451"/>
      <c r="I29" s="451"/>
      <c r="J29" s="451"/>
      <c r="K29" s="451"/>
      <c r="L29" s="451"/>
      <c r="M29" s="451"/>
      <c r="N29" s="451">
        <f>N30+N31+N32+N33+N34+N35+N36+N37+N38+N39+N40+N41+N42</f>
        <v>1000080.4</v>
      </c>
      <c r="O29" s="255">
        <f aca="true" t="shared" si="1" ref="O29:O36">N29</f>
        <v>1000080.4</v>
      </c>
    </row>
    <row r="30" spans="1:15" ht="12.75">
      <c r="A30" s="470" t="s">
        <v>681</v>
      </c>
      <c r="B30" s="403"/>
      <c r="C30" s="404"/>
      <c r="D30" s="471" t="s">
        <v>262</v>
      </c>
      <c r="E30" s="451"/>
      <c r="F30" s="451"/>
      <c r="G30" s="451"/>
      <c r="H30" s="451"/>
      <c r="I30" s="451"/>
      <c r="J30" s="451"/>
      <c r="K30" s="451"/>
      <c r="L30" s="451"/>
      <c r="M30" s="451"/>
      <c r="N30" s="451">
        <v>935310.57</v>
      </c>
      <c r="O30" s="255">
        <f t="shared" si="1"/>
        <v>935310.57</v>
      </c>
    </row>
    <row r="31" spans="1:15" ht="12.75">
      <c r="A31" s="472" t="s">
        <v>682</v>
      </c>
      <c r="B31" s="459"/>
      <c r="C31" s="473"/>
      <c r="D31" s="471" t="s">
        <v>263</v>
      </c>
      <c r="E31" s="451"/>
      <c r="F31" s="451"/>
      <c r="G31" s="451"/>
      <c r="H31" s="451"/>
      <c r="I31" s="451"/>
      <c r="J31" s="451"/>
      <c r="K31" s="451"/>
      <c r="L31" s="451"/>
      <c r="M31" s="451"/>
      <c r="N31" s="451">
        <v>15900.6</v>
      </c>
      <c r="O31" s="255">
        <f t="shared" si="1"/>
        <v>15900.6</v>
      </c>
    </row>
    <row r="32" spans="1:15" ht="12.75">
      <c r="A32" s="472" t="s">
        <v>683</v>
      </c>
      <c r="B32" s="459"/>
      <c r="C32" s="473"/>
      <c r="D32" s="471" t="s">
        <v>264</v>
      </c>
      <c r="E32" s="451"/>
      <c r="F32" s="451"/>
      <c r="G32" s="451"/>
      <c r="H32" s="451"/>
      <c r="I32" s="451"/>
      <c r="J32" s="451"/>
      <c r="K32" s="451"/>
      <c r="L32" s="451"/>
      <c r="M32" s="451"/>
      <c r="N32" s="451">
        <v>73.8</v>
      </c>
      <c r="O32" s="255">
        <f t="shared" si="1"/>
        <v>73.8</v>
      </c>
    </row>
    <row r="33" spans="1:15" ht="12.75">
      <c r="A33" s="472" t="s">
        <v>684</v>
      </c>
      <c r="B33" s="459"/>
      <c r="C33" s="473"/>
      <c r="D33" s="471" t="s">
        <v>265</v>
      </c>
      <c r="E33" s="451"/>
      <c r="F33" s="451"/>
      <c r="G33" s="451"/>
      <c r="H33" s="451"/>
      <c r="I33" s="451"/>
      <c r="J33" s="451"/>
      <c r="K33" s="451"/>
      <c r="L33" s="451"/>
      <c r="M33" s="451"/>
      <c r="N33" s="451">
        <v>12264.28</v>
      </c>
      <c r="O33" s="255">
        <f t="shared" si="1"/>
        <v>12264.28</v>
      </c>
    </row>
    <row r="34" spans="1:15" ht="12.75">
      <c r="A34" s="472" t="s">
        <v>685</v>
      </c>
      <c r="B34" s="459"/>
      <c r="C34" s="473"/>
      <c r="D34" s="471" t="s">
        <v>266</v>
      </c>
      <c r="E34" s="451"/>
      <c r="F34" s="451"/>
      <c r="G34" s="451"/>
      <c r="H34" s="451"/>
      <c r="I34" s="451"/>
      <c r="J34" s="451"/>
      <c r="K34" s="451"/>
      <c r="L34" s="451"/>
      <c r="M34" s="451"/>
      <c r="N34" s="451">
        <v>1864</v>
      </c>
      <c r="O34" s="255">
        <f t="shared" si="1"/>
        <v>1864</v>
      </c>
    </row>
    <row r="35" spans="1:15" ht="12.75">
      <c r="A35" s="472" t="s">
        <v>686</v>
      </c>
      <c r="B35" s="459"/>
      <c r="C35" s="473"/>
      <c r="D35" s="471" t="s">
        <v>267</v>
      </c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255">
        <f t="shared" si="1"/>
        <v>0</v>
      </c>
    </row>
    <row r="36" spans="1:15" ht="12.75">
      <c r="A36" s="472" t="s">
        <v>687</v>
      </c>
      <c r="B36" s="459"/>
      <c r="C36" s="473"/>
      <c r="D36" s="471" t="s">
        <v>269</v>
      </c>
      <c r="E36" s="451"/>
      <c r="F36" s="451"/>
      <c r="G36" s="451"/>
      <c r="H36" s="451"/>
      <c r="I36" s="451"/>
      <c r="J36" s="451"/>
      <c r="K36" s="451"/>
      <c r="L36" s="451"/>
      <c r="M36" s="451"/>
      <c r="N36" s="451">
        <v>26262.76</v>
      </c>
      <c r="O36" s="255">
        <f t="shared" si="1"/>
        <v>26262.76</v>
      </c>
    </row>
    <row r="37" spans="1:15" ht="12.75">
      <c r="A37" s="472" t="s">
        <v>688</v>
      </c>
      <c r="B37" s="459"/>
      <c r="C37" s="473"/>
      <c r="D37" s="471" t="s">
        <v>271</v>
      </c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255"/>
    </row>
    <row r="38" spans="1:15" ht="12.75">
      <c r="A38" s="472" t="s">
        <v>689</v>
      </c>
      <c r="B38" s="459"/>
      <c r="C38" s="473"/>
      <c r="D38" s="471" t="s">
        <v>273</v>
      </c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255"/>
    </row>
    <row r="39" spans="1:15" ht="12.75">
      <c r="A39" s="474" t="s">
        <v>690</v>
      </c>
      <c r="B39" s="459"/>
      <c r="C39" s="473"/>
      <c r="D39" s="471" t="s">
        <v>275</v>
      </c>
      <c r="E39" s="451"/>
      <c r="F39" s="451"/>
      <c r="G39" s="451"/>
      <c r="H39" s="451"/>
      <c r="I39" s="451"/>
      <c r="J39" s="451"/>
      <c r="K39" s="451"/>
      <c r="L39" s="451"/>
      <c r="M39" s="451"/>
      <c r="N39" s="451">
        <v>8404.39</v>
      </c>
      <c r="O39" s="255">
        <f>N39</f>
        <v>8404.39</v>
      </c>
    </row>
    <row r="40" spans="1:15" ht="12.75">
      <c r="A40" s="454" t="s">
        <v>691</v>
      </c>
      <c r="B40" s="459"/>
      <c r="C40" s="473"/>
      <c r="D40" s="471" t="s">
        <v>277</v>
      </c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255"/>
    </row>
    <row r="41" spans="1:15" ht="12.75">
      <c r="A41" s="454" t="s">
        <v>692</v>
      </c>
      <c r="B41" s="459"/>
      <c r="C41" s="473"/>
      <c r="D41" s="471" t="s">
        <v>279</v>
      </c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255">
        <f>N41</f>
        <v>0</v>
      </c>
    </row>
    <row r="42" spans="1:15" ht="12.75">
      <c r="A42" s="754" t="s">
        <v>485</v>
      </c>
      <c r="B42" s="754"/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</row>
  </sheetData>
  <sheetProtection/>
  <mergeCells count="11">
    <mergeCell ref="B11:D11"/>
    <mergeCell ref="C21:D21"/>
    <mergeCell ref="B27:D27"/>
    <mergeCell ref="B28:D28"/>
    <mergeCell ref="A42:O42"/>
    <mergeCell ref="A5:O5"/>
    <mergeCell ref="A7:O7"/>
    <mergeCell ref="A9:A10"/>
    <mergeCell ref="B9:D10"/>
    <mergeCell ref="E9:N9"/>
    <mergeCell ref="O9:O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8.00390625" style="102" customWidth="1"/>
    <col min="2" max="2" width="1.57421875" style="102" hidden="1" customWidth="1"/>
    <col min="3" max="3" width="30.140625" style="102" customWidth="1"/>
    <col min="4" max="4" width="18.28125" style="102" customWidth="1"/>
    <col min="5" max="5" width="0" style="102" hidden="1" customWidth="1"/>
    <col min="6" max="6" width="11.7109375" style="102" customWidth="1"/>
    <col min="7" max="7" width="13.140625" style="102" customWidth="1"/>
    <col min="8" max="8" width="14.7109375" style="102" customWidth="1"/>
    <col min="9" max="9" width="15.8515625" style="102" customWidth="1"/>
    <col min="10" max="10" width="9.140625" style="102" customWidth="1"/>
    <col min="11" max="11" width="88.8515625" style="102" customWidth="1"/>
    <col min="12" max="16384" width="9.140625" style="102" customWidth="1"/>
  </cols>
  <sheetData>
    <row r="1" spans="7:8" ht="12.75">
      <c r="G1" s="108"/>
      <c r="H1" s="108"/>
    </row>
    <row r="2" spans="4:9" ht="15.75">
      <c r="D2" s="109"/>
      <c r="G2" s="110" t="s">
        <v>141</v>
      </c>
      <c r="H2" s="111"/>
      <c r="I2" s="111"/>
    </row>
    <row r="3" spans="7:9" ht="15.75">
      <c r="G3" s="110" t="s">
        <v>113</v>
      </c>
      <c r="H3" s="111"/>
      <c r="I3" s="111"/>
    </row>
    <row r="5" spans="1:9" ht="15.75">
      <c r="A5" s="514" t="s">
        <v>142</v>
      </c>
      <c r="B5" s="511"/>
      <c r="C5" s="511"/>
      <c r="D5" s="511"/>
      <c r="E5" s="511"/>
      <c r="F5" s="511"/>
      <c r="G5" s="511"/>
      <c r="H5" s="511"/>
      <c r="I5" s="511"/>
    </row>
    <row r="6" spans="1:9" ht="15.75">
      <c r="A6" s="515" t="s">
        <v>143</v>
      </c>
      <c r="B6" s="511"/>
      <c r="C6" s="511"/>
      <c r="D6" s="511"/>
      <c r="E6" s="511"/>
      <c r="F6" s="511"/>
      <c r="G6" s="511"/>
      <c r="H6" s="511"/>
      <c r="I6" s="511"/>
    </row>
    <row r="7" spans="1:9" ht="15.75">
      <c r="A7" s="516" t="s">
        <v>134</v>
      </c>
      <c r="B7" s="517"/>
      <c r="C7" s="517"/>
      <c r="D7" s="517"/>
      <c r="E7" s="517"/>
      <c r="F7" s="517"/>
      <c r="G7" s="517"/>
      <c r="H7" s="517"/>
      <c r="I7" s="517"/>
    </row>
    <row r="8" spans="1:9" ht="15">
      <c r="A8" s="512" t="s">
        <v>144</v>
      </c>
      <c r="B8" s="513"/>
      <c r="C8" s="513"/>
      <c r="D8" s="513"/>
      <c r="E8" s="513"/>
      <c r="F8" s="513"/>
      <c r="G8" s="513"/>
      <c r="H8" s="513"/>
      <c r="I8" s="513"/>
    </row>
    <row r="9" spans="1:9" ht="15">
      <c r="A9" s="512" t="s">
        <v>145</v>
      </c>
      <c r="B9" s="513"/>
      <c r="C9" s="513"/>
      <c r="D9" s="513"/>
      <c r="E9" s="513"/>
      <c r="F9" s="513"/>
      <c r="G9" s="513"/>
      <c r="H9" s="513"/>
      <c r="I9" s="513"/>
    </row>
    <row r="10" spans="1:9" ht="15">
      <c r="A10" s="512" t="s">
        <v>146</v>
      </c>
      <c r="B10" s="513"/>
      <c r="C10" s="513"/>
      <c r="D10" s="513"/>
      <c r="E10" s="513"/>
      <c r="F10" s="513"/>
      <c r="G10" s="513"/>
      <c r="H10" s="513"/>
      <c r="I10" s="513"/>
    </row>
    <row r="11" spans="1:9" ht="15">
      <c r="A11" s="512" t="s">
        <v>147</v>
      </c>
      <c r="B11" s="511"/>
      <c r="C11" s="511"/>
      <c r="D11" s="511"/>
      <c r="E11" s="511"/>
      <c r="F11" s="511"/>
      <c r="G11" s="511"/>
      <c r="H11" s="511"/>
      <c r="I11" s="511"/>
    </row>
    <row r="12" spans="1:9" ht="15">
      <c r="A12" s="519"/>
      <c r="B12" s="513"/>
      <c r="C12" s="513"/>
      <c r="D12" s="513"/>
      <c r="E12" s="513"/>
      <c r="F12" s="513"/>
      <c r="G12" s="513"/>
      <c r="H12" s="513"/>
      <c r="I12" s="513"/>
    </row>
    <row r="13" spans="1:9" ht="15">
      <c r="A13" s="520" t="s">
        <v>148</v>
      </c>
      <c r="B13" s="521"/>
      <c r="C13" s="521"/>
      <c r="D13" s="521"/>
      <c r="E13" s="521"/>
      <c r="F13" s="521"/>
      <c r="G13" s="521"/>
      <c r="H13" s="521"/>
      <c r="I13" s="521"/>
    </row>
    <row r="14" spans="1:9" ht="15">
      <c r="A14" s="512"/>
      <c r="B14" s="513"/>
      <c r="C14" s="513"/>
      <c r="D14" s="513"/>
      <c r="E14" s="513"/>
      <c r="F14" s="513"/>
      <c r="G14" s="513"/>
      <c r="H14" s="513"/>
      <c r="I14" s="513"/>
    </row>
    <row r="15" spans="1:9" ht="15">
      <c r="A15" s="520" t="s">
        <v>135</v>
      </c>
      <c r="B15" s="521"/>
      <c r="C15" s="521"/>
      <c r="D15" s="521"/>
      <c r="E15" s="521"/>
      <c r="F15" s="521"/>
      <c r="G15" s="521"/>
      <c r="H15" s="521"/>
      <c r="I15" s="521"/>
    </row>
    <row r="16" spans="1:9" ht="9.75" customHeight="1">
      <c r="A16" s="112"/>
      <c r="B16" s="113"/>
      <c r="C16" s="113"/>
      <c r="D16" s="113"/>
      <c r="E16" s="113"/>
      <c r="F16" s="113"/>
      <c r="G16" s="113"/>
      <c r="H16" s="113"/>
      <c r="I16" s="113"/>
    </row>
    <row r="17" spans="1:9" ht="15">
      <c r="A17" s="522" t="s">
        <v>140</v>
      </c>
      <c r="B17" s="513"/>
      <c r="C17" s="513"/>
      <c r="D17" s="513"/>
      <c r="E17" s="513"/>
      <c r="F17" s="513"/>
      <c r="G17" s="513"/>
      <c r="H17" s="513"/>
      <c r="I17" s="513"/>
    </row>
    <row r="18" spans="1:9" ht="15">
      <c r="A18" s="512" t="s">
        <v>1</v>
      </c>
      <c r="B18" s="513"/>
      <c r="C18" s="513"/>
      <c r="D18" s="513"/>
      <c r="E18" s="513"/>
      <c r="F18" s="513"/>
      <c r="G18" s="513"/>
      <c r="H18" s="513"/>
      <c r="I18" s="513"/>
    </row>
    <row r="19" spans="1:9" s="113" customFormat="1" ht="15">
      <c r="A19" s="523" t="s">
        <v>149</v>
      </c>
      <c r="B19" s="513"/>
      <c r="C19" s="513"/>
      <c r="D19" s="513"/>
      <c r="E19" s="513"/>
      <c r="F19" s="513"/>
      <c r="G19" s="513"/>
      <c r="H19" s="513"/>
      <c r="I19" s="513"/>
    </row>
    <row r="20" spans="1:11" s="115" customFormat="1" ht="49.5" customHeight="1">
      <c r="A20" s="524" t="s">
        <v>2</v>
      </c>
      <c r="B20" s="524"/>
      <c r="C20" s="524" t="s">
        <v>3</v>
      </c>
      <c r="D20" s="525"/>
      <c r="E20" s="525"/>
      <c r="F20" s="525"/>
      <c r="G20" s="114" t="s">
        <v>150</v>
      </c>
      <c r="H20" s="114" t="s">
        <v>151</v>
      </c>
      <c r="I20" s="114" t="s">
        <v>152</v>
      </c>
      <c r="K20" s="116"/>
    </row>
    <row r="21" spans="1:11" ht="15.75">
      <c r="A21" s="117" t="s">
        <v>7</v>
      </c>
      <c r="B21" s="118" t="s">
        <v>153</v>
      </c>
      <c r="C21" s="526" t="s">
        <v>153</v>
      </c>
      <c r="D21" s="527"/>
      <c r="E21" s="527"/>
      <c r="F21" s="527"/>
      <c r="G21" s="119"/>
      <c r="H21" s="120">
        <f>SUM(H22,H27,H28)</f>
        <v>1026991.42</v>
      </c>
      <c r="I21" s="120">
        <f>SUM(I22,I27,I28)</f>
        <v>970988.08</v>
      </c>
      <c r="K21" s="121"/>
    </row>
    <row r="22" spans="1:11" ht="15.75">
      <c r="A22" s="122" t="s">
        <v>9</v>
      </c>
      <c r="B22" s="123" t="s">
        <v>154</v>
      </c>
      <c r="C22" s="518" t="s">
        <v>154</v>
      </c>
      <c r="D22" s="518"/>
      <c r="E22" s="518"/>
      <c r="F22" s="518"/>
      <c r="G22" s="124"/>
      <c r="H22" s="125">
        <f>SUM(H23:H26)</f>
        <v>1016468.89</v>
      </c>
      <c r="I22" s="125">
        <f>SUM(I23:I26)</f>
        <v>962228.9199999999</v>
      </c>
      <c r="K22" s="126"/>
    </row>
    <row r="23" spans="1:11" ht="15.75">
      <c r="A23" s="122" t="s">
        <v>155</v>
      </c>
      <c r="B23" s="123" t="s">
        <v>60</v>
      </c>
      <c r="C23" s="518" t="s">
        <v>60</v>
      </c>
      <c r="D23" s="518"/>
      <c r="E23" s="518"/>
      <c r="F23" s="518"/>
      <c r="G23" s="124"/>
      <c r="H23" s="127">
        <v>342529.31</v>
      </c>
      <c r="I23" s="127">
        <v>310453.96</v>
      </c>
      <c r="K23" s="128"/>
    </row>
    <row r="24" spans="1:11" ht="15.75">
      <c r="A24" s="122" t="s">
        <v>156</v>
      </c>
      <c r="B24" s="129" t="s">
        <v>157</v>
      </c>
      <c r="C24" s="528" t="s">
        <v>157</v>
      </c>
      <c r="D24" s="528"/>
      <c r="E24" s="528"/>
      <c r="F24" s="528"/>
      <c r="G24" s="124"/>
      <c r="H24" s="127">
        <v>663484.4600000001</v>
      </c>
      <c r="I24" s="127">
        <v>611944.25</v>
      </c>
      <c r="K24" s="128"/>
    </row>
    <row r="25" spans="1:11" ht="15.75">
      <c r="A25" s="122" t="s">
        <v>158</v>
      </c>
      <c r="B25" s="123" t="s">
        <v>159</v>
      </c>
      <c r="C25" s="528" t="s">
        <v>159</v>
      </c>
      <c r="D25" s="528"/>
      <c r="E25" s="528"/>
      <c r="F25" s="528"/>
      <c r="G25" s="124"/>
      <c r="H25" s="127">
        <v>8948.88</v>
      </c>
      <c r="I25" s="127">
        <v>27496.72</v>
      </c>
      <c r="K25" s="128"/>
    </row>
    <row r="26" spans="1:11" ht="15.75">
      <c r="A26" s="122" t="s">
        <v>160</v>
      </c>
      <c r="B26" s="129" t="s">
        <v>161</v>
      </c>
      <c r="C26" s="528" t="s">
        <v>161</v>
      </c>
      <c r="D26" s="528"/>
      <c r="E26" s="528"/>
      <c r="F26" s="528"/>
      <c r="G26" s="124"/>
      <c r="H26" s="127">
        <v>1506.24</v>
      </c>
      <c r="I26" s="127">
        <v>12333.99</v>
      </c>
      <c r="K26" s="128"/>
    </row>
    <row r="27" spans="1:11" ht="15.75">
      <c r="A27" s="122" t="s">
        <v>16</v>
      </c>
      <c r="B27" s="123" t="s">
        <v>162</v>
      </c>
      <c r="C27" s="528" t="s">
        <v>162</v>
      </c>
      <c r="D27" s="528"/>
      <c r="E27" s="528"/>
      <c r="F27" s="528"/>
      <c r="G27" s="124"/>
      <c r="H27" s="125"/>
      <c r="I27" s="130"/>
      <c r="K27" s="131"/>
    </row>
    <row r="28" spans="1:11" ht="15.75">
      <c r="A28" s="122" t="s">
        <v>36</v>
      </c>
      <c r="B28" s="123" t="s">
        <v>163</v>
      </c>
      <c r="C28" s="528" t="s">
        <v>163</v>
      </c>
      <c r="D28" s="528"/>
      <c r="E28" s="528"/>
      <c r="F28" s="528"/>
      <c r="G28" s="124"/>
      <c r="H28" s="125">
        <f>SUM(H29)+SUM(H30)</f>
        <v>10522.53</v>
      </c>
      <c r="I28" s="125">
        <f>SUM(I29)+SUM(I30)</f>
        <v>8759.16</v>
      </c>
      <c r="K28" s="131"/>
    </row>
    <row r="29" spans="1:11" ht="15.75">
      <c r="A29" s="122" t="s">
        <v>164</v>
      </c>
      <c r="B29" s="129" t="s">
        <v>165</v>
      </c>
      <c r="C29" s="528" t="s">
        <v>165</v>
      </c>
      <c r="D29" s="528"/>
      <c r="E29" s="528"/>
      <c r="F29" s="528"/>
      <c r="G29" s="124"/>
      <c r="H29" s="127">
        <v>10522.53</v>
      </c>
      <c r="I29" s="127">
        <v>8759.16</v>
      </c>
      <c r="K29" s="128"/>
    </row>
    <row r="30" spans="1:11" ht="15.75">
      <c r="A30" s="122" t="s">
        <v>166</v>
      </c>
      <c r="B30" s="129" t="s">
        <v>167</v>
      </c>
      <c r="C30" s="528" t="s">
        <v>167</v>
      </c>
      <c r="D30" s="528"/>
      <c r="E30" s="528"/>
      <c r="F30" s="528"/>
      <c r="G30" s="124"/>
      <c r="H30" s="127"/>
      <c r="I30" s="127"/>
      <c r="K30" s="128"/>
    </row>
    <row r="31" spans="1:11" ht="15.75">
      <c r="A31" s="117" t="s">
        <v>45</v>
      </c>
      <c r="B31" s="118" t="s">
        <v>168</v>
      </c>
      <c r="C31" s="526" t="s">
        <v>168</v>
      </c>
      <c r="D31" s="526"/>
      <c r="E31" s="526"/>
      <c r="F31" s="526"/>
      <c r="G31" s="119"/>
      <c r="H31" s="120">
        <f>SUM(H32:H45)</f>
        <v>1023377.69</v>
      </c>
      <c r="I31" s="120">
        <f>SUM(I32:I45)</f>
        <v>972524.9600000001</v>
      </c>
      <c r="K31" s="132"/>
    </row>
    <row r="32" spans="1:11" ht="15.75">
      <c r="A32" s="122" t="s">
        <v>9</v>
      </c>
      <c r="B32" s="123" t="s">
        <v>169</v>
      </c>
      <c r="C32" s="528" t="s">
        <v>170</v>
      </c>
      <c r="D32" s="529"/>
      <c r="E32" s="529"/>
      <c r="F32" s="529"/>
      <c r="G32" s="124"/>
      <c r="H32" s="127">
        <v>937049.8399999999</v>
      </c>
      <c r="I32" s="127">
        <v>839833.38</v>
      </c>
      <c r="K32" s="128"/>
    </row>
    <row r="33" spans="1:11" ht="15.75">
      <c r="A33" s="122" t="s">
        <v>16</v>
      </c>
      <c r="B33" s="123" t="s">
        <v>171</v>
      </c>
      <c r="C33" s="528" t="s">
        <v>172</v>
      </c>
      <c r="D33" s="529"/>
      <c r="E33" s="529"/>
      <c r="F33" s="529"/>
      <c r="G33" s="124"/>
      <c r="H33" s="127">
        <v>21661.24</v>
      </c>
      <c r="I33" s="127">
        <v>21503.88</v>
      </c>
      <c r="K33" s="128"/>
    </row>
    <row r="34" spans="1:11" ht="15.75">
      <c r="A34" s="122" t="s">
        <v>36</v>
      </c>
      <c r="B34" s="123" t="s">
        <v>173</v>
      </c>
      <c r="C34" s="528" t="s">
        <v>174</v>
      </c>
      <c r="D34" s="529"/>
      <c r="E34" s="529"/>
      <c r="F34" s="529"/>
      <c r="G34" s="124"/>
      <c r="H34" s="127">
        <v>16157.38</v>
      </c>
      <c r="I34" s="127">
        <v>22500.04</v>
      </c>
      <c r="K34" s="128"/>
    </row>
    <row r="35" spans="1:11" ht="15.75">
      <c r="A35" s="122" t="s">
        <v>44</v>
      </c>
      <c r="B35" s="123" t="s">
        <v>175</v>
      </c>
      <c r="C35" s="518" t="s">
        <v>176</v>
      </c>
      <c r="D35" s="529"/>
      <c r="E35" s="529"/>
      <c r="F35" s="529"/>
      <c r="G35" s="124"/>
      <c r="H35" s="127">
        <v>73.8</v>
      </c>
      <c r="I35" s="127">
        <v>75</v>
      </c>
      <c r="K35" s="128"/>
    </row>
    <row r="36" spans="1:11" ht="15.75">
      <c r="A36" s="122" t="s">
        <v>55</v>
      </c>
      <c r="B36" s="123" t="s">
        <v>177</v>
      </c>
      <c r="C36" s="518" t="s">
        <v>178</v>
      </c>
      <c r="D36" s="529"/>
      <c r="E36" s="529"/>
      <c r="F36" s="529"/>
      <c r="G36" s="124"/>
      <c r="H36" s="127">
        <v>11492.9</v>
      </c>
      <c r="I36" s="127">
        <v>16812.84</v>
      </c>
      <c r="K36" s="128"/>
    </row>
    <row r="37" spans="1:11" ht="15.75">
      <c r="A37" s="122" t="s">
        <v>179</v>
      </c>
      <c r="B37" s="123" t="s">
        <v>180</v>
      </c>
      <c r="C37" s="518" t="s">
        <v>181</v>
      </c>
      <c r="D37" s="529"/>
      <c r="E37" s="529"/>
      <c r="F37" s="529"/>
      <c r="G37" s="124"/>
      <c r="H37" s="127">
        <v>1864</v>
      </c>
      <c r="I37" s="127">
        <v>2657.3</v>
      </c>
      <c r="K37" s="128"/>
    </row>
    <row r="38" spans="1:11" ht="15.75">
      <c r="A38" s="122" t="s">
        <v>182</v>
      </c>
      <c r="B38" s="123" t="s">
        <v>183</v>
      </c>
      <c r="C38" s="518" t="s">
        <v>184</v>
      </c>
      <c r="D38" s="529"/>
      <c r="E38" s="529"/>
      <c r="F38" s="529"/>
      <c r="G38" s="124"/>
      <c r="H38" s="127"/>
      <c r="I38" s="127"/>
      <c r="K38" s="128"/>
    </row>
    <row r="39" spans="1:11" ht="15.75">
      <c r="A39" s="122" t="s">
        <v>185</v>
      </c>
      <c r="B39" s="123" t="s">
        <v>186</v>
      </c>
      <c r="C39" s="528" t="s">
        <v>186</v>
      </c>
      <c r="D39" s="529"/>
      <c r="E39" s="529"/>
      <c r="F39" s="529"/>
      <c r="G39" s="124"/>
      <c r="H39" s="127"/>
      <c r="I39" s="127"/>
      <c r="K39" s="128"/>
    </row>
    <row r="40" spans="1:11" ht="15.75">
      <c r="A40" s="122" t="s">
        <v>187</v>
      </c>
      <c r="B40" s="123" t="s">
        <v>188</v>
      </c>
      <c r="C40" s="518" t="s">
        <v>188</v>
      </c>
      <c r="D40" s="529"/>
      <c r="E40" s="529"/>
      <c r="F40" s="529"/>
      <c r="G40" s="124"/>
      <c r="H40" s="127">
        <v>27616.23</v>
      </c>
      <c r="I40" s="127">
        <v>14293.13</v>
      </c>
      <c r="K40" s="128"/>
    </row>
    <row r="41" spans="1:11" ht="15.75" customHeight="1">
      <c r="A41" s="122" t="s">
        <v>189</v>
      </c>
      <c r="B41" s="123" t="s">
        <v>190</v>
      </c>
      <c r="C41" s="528" t="s">
        <v>191</v>
      </c>
      <c r="D41" s="525"/>
      <c r="E41" s="525"/>
      <c r="F41" s="525"/>
      <c r="G41" s="124"/>
      <c r="H41" s="127"/>
      <c r="I41" s="127"/>
      <c r="K41" s="128"/>
    </row>
    <row r="42" spans="1:11" ht="15.75" customHeight="1">
      <c r="A42" s="122" t="s">
        <v>192</v>
      </c>
      <c r="B42" s="123" t="s">
        <v>193</v>
      </c>
      <c r="C42" s="528" t="s">
        <v>194</v>
      </c>
      <c r="D42" s="529"/>
      <c r="E42" s="529"/>
      <c r="F42" s="529"/>
      <c r="G42" s="124"/>
      <c r="H42" s="127"/>
      <c r="I42" s="127"/>
      <c r="K42" s="128"/>
    </row>
    <row r="43" spans="1:11" ht="15.75">
      <c r="A43" s="122" t="s">
        <v>195</v>
      </c>
      <c r="B43" s="123" t="s">
        <v>196</v>
      </c>
      <c r="C43" s="528" t="s">
        <v>197</v>
      </c>
      <c r="D43" s="529"/>
      <c r="E43" s="529"/>
      <c r="F43" s="529"/>
      <c r="G43" s="124"/>
      <c r="H43" s="127"/>
      <c r="I43" s="127"/>
      <c r="K43" s="128"/>
    </row>
    <row r="44" spans="1:11" ht="15.75">
      <c r="A44" s="122" t="s">
        <v>198</v>
      </c>
      <c r="B44" s="123" t="s">
        <v>199</v>
      </c>
      <c r="C44" s="528" t="s">
        <v>200</v>
      </c>
      <c r="D44" s="529"/>
      <c r="E44" s="529"/>
      <c r="F44" s="529"/>
      <c r="G44" s="124"/>
      <c r="H44" s="127">
        <v>5672.06</v>
      </c>
      <c r="I44" s="127">
        <v>52835.83</v>
      </c>
      <c r="K44" s="128"/>
    </row>
    <row r="45" spans="1:11" ht="15.75">
      <c r="A45" s="122" t="s">
        <v>201</v>
      </c>
      <c r="B45" s="123" t="s">
        <v>202</v>
      </c>
      <c r="C45" s="533" t="s">
        <v>203</v>
      </c>
      <c r="D45" s="534"/>
      <c r="E45" s="534"/>
      <c r="F45" s="535"/>
      <c r="G45" s="124"/>
      <c r="H45" s="127">
        <v>1790.24</v>
      </c>
      <c r="I45" s="127">
        <v>2013.56</v>
      </c>
      <c r="K45" s="128"/>
    </row>
    <row r="46" spans="1:11" ht="15.75">
      <c r="A46" s="118" t="s">
        <v>47</v>
      </c>
      <c r="B46" s="133" t="s">
        <v>204</v>
      </c>
      <c r="C46" s="530" t="s">
        <v>204</v>
      </c>
      <c r="D46" s="531"/>
      <c r="E46" s="531"/>
      <c r="F46" s="532"/>
      <c r="G46" s="119"/>
      <c r="H46" s="120">
        <f>H21-H31</f>
        <v>3613.730000000098</v>
      </c>
      <c r="I46" s="120">
        <f>I21-I31</f>
        <v>-1536.880000000121</v>
      </c>
      <c r="K46" s="132"/>
    </row>
    <row r="47" spans="1:11" ht="15.75">
      <c r="A47" s="118" t="s">
        <v>58</v>
      </c>
      <c r="B47" s="118" t="s">
        <v>205</v>
      </c>
      <c r="C47" s="536" t="s">
        <v>205</v>
      </c>
      <c r="D47" s="531"/>
      <c r="E47" s="531"/>
      <c r="F47" s="532"/>
      <c r="G47" s="134"/>
      <c r="H47" s="120">
        <f>IF(TYPE(H48)=1,H48,0)-IF(TYPE(H49)=1,H49,0)-IF(TYPE(H50)=1,H50,0)</f>
        <v>0</v>
      </c>
      <c r="I47" s="120">
        <f>IF(TYPE(I48)=1,I48,0)-IF(TYPE(I49)=1,I49,0)-IF(TYPE(I50)=1,I50,0)</f>
        <v>0</v>
      </c>
      <c r="K47" s="132"/>
    </row>
    <row r="48" spans="1:11" ht="15.75">
      <c r="A48" s="129" t="s">
        <v>206</v>
      </c>
      <c r="B48" s="123" t="s">
        <v>207</v>
      </c>
      <c r="C48" s="533" t="s">
        <v>208</v>
      </c>
      <c r="D48" s="534"/>
      <c r="E48" s="534"/>
      <c r="F48" s="535"/>
      <c r="G48" s="135"/>
      <c r="H48" s="125"/>
      <c r="I48" s="127"/>
      <c r="K48" s="131"/>
    </row>
    <row r="49" spans="1:11" ht="15.75">
      <c r="A49" s="129" t="s">
        <v>16</v>
      </c>
      <c r="B49" s="123" t="s">
        <v>209</v>
      </c>
      <c r="C49" s="533" t="s">
        <v>209</v>
      </c>
      <c r="D49" s="534"/>
      <c r="E49" s="534"/>
      <c r="F49" s="535"/>
      <c r="G49" s="135"/>
      <c r="H49" s="127"/>
      <c r="I49" s="127"/>
      <c r="K49" s="128"/>
    </row>
    <row r="50" spans="1:11" ht="15.75">
      <c r="A50" s="129" t="s">
        <v>210</v>
      </c>
      <c r="B50" s="123" t="s">
        <v>211</v>
      </c>
      <c r="C50" s="533" t="s">
        <v>212</v>
      </c>
      <c r="D50" s="534"/>
      <c r="E50" s="534"/>
      <c r="F50" s="535"/>
      <c r="G50" s="135"/>
      <c r="H50" s="127"/>
      <c r="I50" s="127"/>
      <c r="K50" s="128"/>
    </row>
    <row r="51" spans="1:11" ht="15.75">
      <c r="A51" s="118" t="s">
        <v>63</v>
      </c>
      <c r="B51" s="133" t="s">
        <v>213</v>
      </c>
      <c r="C51" s="530" t="s">
        <v>213</v>
      </c>
      <c r="D51" s="531"/>
      <c r="E51" s="531"/>
      <c r="F51" s="532"/>
      <c r="G51" s="134"/>
      <c r="H51" s="127"/>
      <c r="I51" s="127"/>
      <c r="K51" s="128"/>
    </row>
    <row r="52" spans="1:11" ht="30" customHeight="1">
      <c r="A52" s="118" t="s">
        <v>75</v>
      </c>
      <c r="B52" s="133" t="s">
        <v>214</v>
      </c>
      <c r="C52" s="537" t="s">
        <v>214</v>
      </c>
      <c r="D52" s="538"/>
      <c r="E52" s="538"/>
      <c r="F52" s="539"/>
      <c r="G52" s="134"/>
      <c r="H52" s="127"/>
      <c r="I52" s="127"/>
      <c r="K52" s="128"/>
    </row>
    <row r="53" spans="1:11" ht="15.75">
      <c r="A53" s="118" t="s">
        <v>87</v>
      </c>
      <c r="B53" s="133" t="s">
        <v>215</v>
      </c>
      <c r="C53" s="530" t="s">
        <v>215</v>
      </c>
      <c r="D53" s="531"/>
      <c r="E53" s="531"/>
      <c r="F53" s="532"/>
      <c r="G53" s="134"/>
      <c r="H53" s="127"/>
      <c r="I53" s="127"/>
      <c r="K53" s="128"/>
    </row>
    <row r="54" spans="1:11" ht="30" customHeight="1">
      <c r="A54" s="118" t="s">
        <v>216</v>
      </c>
      <c r="B54" s="118" t="s">
        <v>217</v>
      </c>
      <c r="C54" s="540" t="s">
        <v>217</v>
      </c>
      <c r="D54" s="538"/>
      <c r="E54" s="538"/>
      <c r="F54" s="539"/>
      <c r="G54" s="134"/>
      <c r="H54" s="120">
        <f>SUM(H46,H47,H51,H52,H53)</f>
        <v>3613.730000000098</v>
      </c>
      <c r="I54" s="120">
        <f>SUM(I46,I47,I51,I52,I53)</f>
        <v>-1536.880000000121</v>
      </c>
      <c r="K54" s="132"/>
    </row>
    <row r="55" spans="1:11" ht="15.75">
      <c r="A55" s="118" t="s">
        <v>9</v>
      </c>
      <c r="B55" s="118" t="s">
        <v>218</v>
      </c>
      <c r="C55" s="536" t="s">
        <v>218</v>
      </c>
      <c r="D55" s="531"/>
      <c r="E55" s="531"/>
      <c r="F55" s="532"/>
      <c r="G55" s="134"/>
      <c r="H55" s="127"/>
      <c r="I55" s="127"/>
      <c r="K55" s="128"/>
    </row>
    <row r="56" spans="1:11" ht="15.75">
      <c r="A56" s="118" t="s">
        <v>219</v>
      </c>
      <c r="B56" s="133" t="s">
        <v>220</v>
      </c>
      <c r="C56" s="530" t="s">
        <v>220</v>
      </c>
      <c r="D56" s="531"/>
      <c r="E56" s="531"/>
      <c r="F56" s="532"/>
      <c r="G56" s="134"/>
      <c r="H56" s="120">
        <f>SUM(H54,H55)</f>
        <v>3613.730000000098</v>
      </c>
      <c r="I56" s="120">
        <f>SUM(I54,I55)</f>
        <v>-1536.880000000121</v>
      </c>
      <c r="K56" s="132"/>
    </row>
    <row r="57" spans="1:11" ht="15.75">
      <c r="A57" s="129" t="s">
        <v>9</v>
      </c>
      <c r="B57" s="123" t="s">
        <v>221</v>
      </c>
      <c r="C57" s="533" t="s">
        <v>221</v>
      </c>
      <c r="D57" s="534"/>
      <c r="E57" s="534"/>
      <c r="F57" s="535"/>
      <c r="G57" s="135"/>
      <c r="H57" s="125"/>
      <c r="I57" s="125"/>
      <c r="K57" s="131"/>
    </row>
    <row r="58" spans="1:11" ht="15.75">
      <c r="A58" s="129" t="s">
        <v>16</v>
      </c>
      <c r="B58" s="123" t="s">
        <v>222</v>
      </c>
      <c r="C58" s="533" t="s">
        <v>222</v>
      </c>
      <c r="D58" s="534"/>
      <c r="E58" s="534"/>
      <c r="F58" s="535"/>
      <c r="G58" s="135"/>
      <c r="H58" s="125"/>
      <c r="I58" s="125"/>
      <c r="K58" s="131"/>
    </row>
    <row r="59" spans="1:11" ht="12.75">
      <c r="A59" s="136"/>
      <c r="B59" s="136"/>
      <c r="C59" s="136"/>
      <c r="D59" s="136"/>
      <c r="G59" s="137"/>
      <c r="H59" s="137"/>
      <c r="I59" s="137"/>
      <c r="K59" s="137"/>
    </row>
    <row r="60" spans="1:11" ht="15.75" customHeight="1">
      <c r="A60" s="543" t="s">
        <v>136</v>
      </c>
      <c r="B60" s="543"/>
      <c r="C60" s="543"/>
      <c r="D60" s="543"/>
      <c r="E60" s="543"/>
      <c r="F60" s="543"/>
      <c r="G60" s="138"/>
      <c r="H60" s="544" t="s">
        <v>137</v>
      </c>
      <c r="I60" s="544"/>
      <c r="K60" s="137"/>
    </row>
    <row r="61" spans="1:9" s="113" customFormat="1" ht="18.75" customHeight="1">
      <c r="A61" s="545" t="s">
        <v>223</v>
      </c>
      <c r="B61" s="545"/>
      <c r="C61" s="545"/>
      <c r="D61" s="545"/>
      <c r="E61" s="545"/>
      <c r="F61" s="545"/>
      <c r="G61" s="139" t="s">
        <v>132</v>
      </c>
      <c r="H61" s="546" t="s">
        <v>112</v>
      </c>
      <c r="I61" s="546"/>
    </row>
    <row r="62" spans="1:9" s="113" customFormat="1" ht="10.5" customHeight="1">
      <c r="A62" s="140"/>
      <c r="B62" s="140"/>
      <c r="C62" s="140"/>
      <c r="D62" s="140"/>
      <c r="E62" s="140"/>
      <c r="F62" s="140"/>
      <c r="G62" s="140"/>
      <c r="H62" s="141"/>
      <c r="I62" s="141"/>
    </row>
    <row r="63" spans="1:9" s="113" customFormat="1" ht="15" customHeight="1">
      <c r="A63" s="547" t="s">
        <v>138</v>
      </c>
      <c r="B63" s="547"/>
      <c r="C63" s="547"/>
      <c r="D63" s="547"/>
      <c r="E63" s="547"/>
      <c r="F63" s="547"/>
      <c r="G63" s="62" t="s">
        <v>224</v>
      </c>
      <c r="H63" s="548" t="s">
        <v>139</v>
      </c>
      <c r="I63" s="548"/>
    </row>
    <row r="64" spans="1:9" s="113" customFormat="1" ht="12" customHeight="1">
      <c r="A64" s="541" t="s">
        <v>225</v>
      </c>
      <c r="B64" s="541"/>
      <c r="C64" s="541"/>
      <c r="D64" s="541"/>
      <c r="E64" s="541"/>
      <c r="F64" s="541"/>
      <c r="G64" s="142" t="s">
        <v>226</v>
      </c>
      <c r="H64" s="542" t="s">
        <v>112</v>
      </c>
      <c r="I64" s="542"/>
    </row>
    <row r="67" spans="1:11" ht="12.75" customHeight="1">
      <c r="A67" s="103"/>
      <c r="B67" s="103"/>
      <c r="C67" s="103"/>
      <c r="D67" s="103"/>
      <c r="E67" s="42"/>
      <c r="F67" s="103"/>
      <c r="G67" s="103"/>
      <c r="H67" s="90"/>
      <c r="I67" s="103"/>
      <c r="J67" s="103"/>
      <c r="K67" s="103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61">
      <selection activeCell="G73" sqref="G73"/>
    </sheetView>
  </sheetViews>
  <sheetFormatPr defaultColWidth="9.140625" defaultRowHeight="12.75"/>
  <cols>
    <col min="1" max="1" width="5.140625" style="11" customWidth="1"/>
    <col min="2" max="2" width="17.8515625" style="103" customWidth="1"/>
    <col min="3" max="3" width="1.28515625" style="103" customWidth="1"/>
    <col min="4" max="4" width="2.7109375" style="103" customWidth="1"/>
    <col min="5" max="5" width="25.421875" style="103" customWidth="1"/>
    <col min="6" max="6" width="8.28125" style="42" customWidth="1"/>
    <col min="7" max="7" width="14.7109375" style="11" customWidth="1"/>
    <col min="8" max="8" width="14.421875" style="11" customWidth="1"/>
    <col min="9" max="9" width="12.57421875" style="11" customWidth="1"/>
    <col min="10" max="10" width="15.421875" style="11" customWidth="1"/>
    <col min="11" max="11" width="14.8515625" style="11" customWidth="1"/>
    <col min="12" max="12" width="13.421875" style="11" customWidth="1"/>
    <col min="13" max="13" width="3.421875" style="11" customWidth="1"/>
    <col min="14" max="14" width="64.421875" style="11" customWidth="1"/>
    <col min="15" max="15" width="59.140625" style="11" customWidth="1"/>
    <col min="16" max="16" width="9.140625" style="11" customWidth="1"/>
    <col min="17" max="19" width="0" style="11" hidden="1" customWidth="1"/>
    <col min="20" max="20" width="5.28125" style="11" hidden="1" customWidth="1"/>
    <col min="21" max="23" width="0" style="11" hidden="1" customWidth="1"/>
    <col min="24" max="16384" width="9.140625" style="11" customWidth="1"/>
  </cols>
  <sheetData>
    <row r="1" spans="7:12" ht="12.75">
      <c r="G1" s="98"/>
      <c r="I1" s="143"/>
      <c r="J1" s="98"/>
      <c r="K1" s="143" t="s">
        <v>227</v>
      </c>
      <c r="L1" s="98"/>
    </row>
    <row r="2" spans="7:12" ht="12.75">
      <c r="G2" s="98"/>
      <c r="I2" s="143"/>
      <c r="J2" s="98"/>
      <c r="K2" s="143" t="s">
        <v>113</v>
      </c>
      <c r="L2" s="98"/>
    </row>
    <row r="3" spans="1:12" ht="12.75">
      <c r="A3" s="496" t="s">
        <v>228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100"/>
    </row>
    <row r="4" spans="1:12" ht="12.75">
      <c r="A4" s="496"/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100"/>
    </row>
    <row r="5" spans="1:12" ht="12.75">
      <c r="A5" s="499"/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99"/>
    </row>
    <row r="6" spans="1:12" ht="12.75">
      <c r="A6" s="480" t="s">
        <v>144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99"/>
    </row>
    <row r="7" spans="1:12" ht="12.7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99"/>
    </row>
    <row r="8" spans="1:12" ht="12.75">
      <c r="A8" s="61"/>
      <c r="B8" s="61"/>
      <c r="C8" s="61"/>
      <c r="D8" s="61"/>
      <c r="E8" s="476" t="s">
        <v>229</v>
      </c>
      <c r="F8" s="476"/>
      <c r="G8" s="476"/>
      <c r="H8" s="476"/>
      <c r="I8" s="476"/>
      <c r="J8" s="61"/>
      <c r="K8" s="61"/>
      <c r="L8" s="104"/>
    </row>
    <row r="9" spans="1:6" ht="12.75">
      <c r="A9" s="494"/>
      <c r="B9" s="494"/>
      <c r="C9" s="494"/>
      <c r="D9" s="494"/>
      <c r="E9" s="494"/>
      <c r="F9" s="494"/>
    </row>
    <row r="10" spans="1:12" ht="12.75">
      <c r="A10" s="496" t="s">
        <v>230</v>
      </c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100"/>
    </row>
    <row r="11" spans="1:12" ht="12.75">
      <c r="A11" s="496" t="s">
        <v>135</v>
      </c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100"/>
    </row>
    <row r="12" spans="1:12" ht="12.75">
      <c r="A12" s="100"/>
      <c r="B12" s="101"/>
      <c r="C12" s="101"/>
      <c r="D12" s="101"/>
      <c r="E12" s="101"/>
      <c r="F12" s="101"/>
      <c r="G12" s="105"/>
      <c r="H12" s="105"/>
      <c r="I12" s="105"/>
      <c r="J12" s="105"/>
      <c r="K12" s="105"/>
      <c r="L12" s="105"/>
    </row>
    <row r="13" spans="1:12" ht="12.75">
      <c r="A13" s="499" t="s">
        <v>140</v>
      </c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99"/>
    </row>
    <row r="14" spans="1:12" ht="12.75">
      <c r="A14" s="480" t="s">
        <v>1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99"/>
    </row>
    <row r="15" spans="1:12" ht="12.75" customHeight="1">
      <c r="A15" s="100"/>
      <c r="B15" s="99"/>
      <c r="C15" s="99"/>
      <c r="D15" s="99"/>
      <c r="E15" s="99"/>
      <c r="F15" s="503" t="s">
        <v>125</v>
      </c>
      <c r="G15" s="503"/>
      <c r="H15" s="503"/>
      <c r="I15" s="503"/>
      <c r="J15" s="503"/>
      <c r="K15" s="503"/>
      <c r="L15" s="503"/>
    </row>
    <row r="16" spans="1:15" ht="24.75" customHeight="1">
      <c r="A16" s="552" t="s">
        <v>2</v>
      </c>
      <c r="B16" s="554" t="s">
        <v>3</v>
      </c>
      <c r="C16" s="555"/>
      <c r="D16" s="555"/>
      <c r="E16" s="556"/>
      <c r="F16" s="560" t="s">
        <v>4</v>
      </c>
      <c r="G16" s="490" t="s">
        <v>151</v>
      </c>
      <c r="H16" s="562"/>
      <c r="I16" s="563"/>
      <c r="J16" s="564" t="s">
        <v>152</v>
      </c>
      <c r="K16" s="564"/>
      <c r="L16" s="564"/>
      <c r="N16" s="565"/>
      <c r="O16" s="565"/>
    </row>
    <row r="17" spans="1:15" ht="38.25" customHeight="1">
      <c r="A17" s="553"/>
      <c r="B17" s="557"/>
      <c r="C17" s="558"/>
      <c r="D17" s="558"/>
      <c r="E17" s="559"/>
      <c r="F17" s="561"/>
      <c r="G17" s="1" t="s">
        <v>231</v>
      </c>
      <c r="H17" s="1" t="s">
        <v>232</v>
      </c>
      <c r="I17" s="1" t="s">
        <v>233</v>
      </c>
      <c r="J17" s="1" t="s">
        <v>231</v>
      </c>
      <c r="K17" s="1" t="s">
        <v>234</v>
      </c>
      <c r="L17" s="1" t="s">
        <v>233</v>
      </c>
      <c r="N17" s="93"/>
      <c r="O17" s="93"/>
    </row>
    <row r="18" spans="1:15" ht="12.75" customHeight="1">
      <c r="A18" s="3">
        <v>1</v>
      </c>
      <c r="B18" s="566">
        <v>2</v>
      </c>
      <c r="C18" s="567"/>
      <c r="D18" s="567"/>
      <c r="E18" s="568"/>
      <c r="F18" s="1" t="s">
        <v>235</v>
      </c>
      <c r="G18" s="1">
        <v>4</v>
      </c>
      <c r="H18" s="1">
        <v>5</v>
      </c>
      <c r="I18" s="1">
        <v>6</v>
      </c>
      <c r="J18" s="1">
        <v>7</v>
      </c>
      <c r="K18" s="1">
        <v>8</v>
      </c>
      <c r="L18" s="1">
        <v>9</v>
      </c>
      <c r="N18" s="93"/>
      <c r="O18" s="93"/>
    </row>
    <row r="19" spans="1:15" s="103" customFormat="1" ht="25.5" customHeight="1">
      <c r="A19" s="72" t="s">
        <v>7</v>
      </c>
      <c r="B19" s="569" t="s">
        <v>236</v>
      </c>
      <c r="C19" s="570"/>
      <c r="D19" s="570"/>
      <c r="E19" s="571"/>
      <c r="F19" s="23"/>
      <c r="G19" s="145">
        <f>SUM(G20)-SUM(G32,G39)</f>
        <v>2979.479999999865</v>
      </c>
      <c r="H19" s="145">
        <f>SUM(H20)-SUM(H32,H39)</f>
        <v>0</v>
      </c>
      <c r="I19" s="145">
        <f>SUM(G19)+SUM(H19)</f>
        <v>2979.479999999865</v>
      </c>
      <c r="J19" s="145">
        <f>SUM(J20)-SUM(J32,J39)</f>
        <v>-3616.580000000191</v>
      </c>
      <c r="K19" s="145">
        <f>SUM(K20)-SUM(K32,K39)</f>
        <v>0</v>
      </c>
      <c r="L19" s="145">
        <f aca="true" t="shared" si="0" ref="L19:L74">SUM(J19)+SUM(K19)</f>
        <v>-3616.580000000191</v>
      </c>
      <c r="N19" s="146"/>
      <c r="O19" s="147"/>
    </row>
    <row r="20" spans="1:15" s="103" customFormat="1" ht="25.5" customHeight="1">
      <c r="A20" s="44" t="s">
        <v>9</v>
      </c>
      <c r="B20" s="572" t="s">
        <v>237</v>
      </c>
      <c r="C20" s="550"/>
      <c r="D20" s="550"/>
      <c r="E20" s="551"/>
      <c r="F20" s="23"/>
      <c r="G20" s="145">
        <f>SUM(G21,G27,G28,G29,G30,G31)</f>
        <v>1013602.9299999999</v>
      </c>
      <c r="H20" s="145">
        <f>SUM(H21,H27,H28,H29,H30,H31)</f>
        <v>0</v>
      </c>
      <c r="I20" s="145">
        <f>SUM(G20)+SUM(H20)</f>
        <v>1013602.9299999999</v>
      </c>
      <c r="J20" s="145">
        <f>SUM(J21,J27,J28,J29,J30,J31)</f>
        <v>944342.4499999998</v>
      </c>
      <c r="K20" s="145">
        <f>SUM(K21,K27,K28,K29,K30,K31)</f>
        <v>0</v>
      </c>
      <c r="L20" s="145">
        <f t="shared" si="0"/>
        <v>944342.4499999998</v>
      </c>
      <c r="N20" s="42"/>
      <c r="O20" s="147"/>
    </row>
    <row r="21" spans="1:15" s="103" customFormat="1" ht="25.5" customHeight="1">
      <c r="A21" s="44" t="s">
        <v>155</v>
      </c>
      <c r="B21" s="572" t="s">
        <v>238</v>
      </c>
      <c r="C21" s="550"/>
      <c r="D21" s="550"/>
      <c r="E21" s="551"/>
      <c r="F21" s="23"/>
      <c r="G21" s="145">
        <f>SUM(G22,G23,G24,G25)</f>
        <v>993080.3999999999</v>
      </c>
      <c r="H21" s="145">
        <f>SUM(H22,H23,H24,H25)</f>
        <v>0</v>
      </c>
      <c r="I21" s="145">
        <f>SUM(G21)+SUM(H21)</f>
        <v>993080.3999999999</v>
      </c>
      <c r="J21" s="145">
        <f>SUM(J22,J23,J24,J25)</f>
        <v>924514.8999999999</v>
      </c>
      <c r="K21" s="145">
        <f>SUM(K22,K23,K24,K25)</f>
        <v>0</v>
      </c>
      <c r="L21" s="145">
        <f t="shared" si="0"/>
        <v>924514.8999999999</v>
      </c>
      <c r="N21" s="40"/>
      <c r="O21" s="147"/>
    </row>
    <row r="22" spans="1:15" s="103" customFormat="1" ht="25.5" customHeight="1">
      <c r="A22" s="106" t="s">
        <v>239</v>
      </c>
      <c r="B22" s="549" t="s">
        <v>240</v>
      </c>
      <c r="C22" s="550"/>
      <c r="D22" s="550"/>
      <c r="E22" s="551"/>
      <c r="F22" s="23"/>
      <c r="G22" s="145">
        <v>340274.55</v>
      </c>
      <c r="H22" s="145"/>
      <c r="I22" s="145">
        <f>SUM(G22)+SUM(H22)</f>
        <v>340274.55</v>
      </c>
      <c r="J22" s="145">
        <v>307669.89</v>
      </c>
      <c r="K22" s="145"/>
      <c r="L22" s="145">
        <f t="shared" si="0"/>
        <v>307669.89</v>
      </c>
      <c r="N22" s="147"/>
      <c r="O22" s="147"/>
    </row>
    <row r="23" spans="1:15" s="103" customFormat="1" ht="25.5" customHeight="1">
      <c r="A23" s="106" t="s">
        <v>241</v>
      </c>
      <c r="B23" s="549" t="s">
        <v>61</v>
      </c>
      <c r="C23" s="550"/>
      <c r="D23" s="550"/>
      <c r="E23" s="551"/>
      <c r="F23" s="23"/>
      <c r="G23" s="145">
        <v>652805.85</v>
      </c>
      <c r="H23" s="145"/>
      <c r="I23" s="145">
        <f aca="true" t="shared" si="1" ref="I23:I74">SUM(G23)+SUM(H23)</f>
        <v>652805.85</v>
      </c>
      <c r="J23" s="145">
        <v>589747.19</v>
      </c>
      <c r="K23" s="145"/>
      <c r="L23" s="145">
        <f t="shared" si="0"/>
        <v>589747.19</v>
      </c>
      <c r="N23" s="147"/>
      <c r="O23" s="147"/>
    </row>
    <row r="24" spans="1:15" s="103" customFormat="1" ht="25.5" customHeight="1">
      <c r="A24" s="106" t="s">
        <v>242</v>
      </c>
      <c r="B24" s="483" t="s">
        <v>243</v>
      </c>
      <c r="C24" s="550"/>
      <c r="D24" s="550"/>
      <c r="E24" s="551"/>
      <c r="F24" s="23"/>
      <c r="G24" s="145"/>
      <c r="H24" s="145"/>
      <c r="I24" s="145">
        <f t="shared" si="1"/>
        <v>0</v>
      </c>
      <c r="J24" s="145">
        <v>18547.84</v>
      </c>
      <c r="K24" s="145"/>
      <c r="L24" s="145">
        <f t="shared" si="0"/>
        <v>18547.84</v>
      </c>
      <c r="N24" s="147"/>
      <c r="O24" s="147"/>
    </row>
    <row r="25" spans="1:15" s="103" customFormat="1" ht="25.5" customHeight="1">
      <c r="A25" s="106" t="s">
        <v>244</v>
      </c>
      <c r="B25" s="573" t="s">
        <v>62</v>
      </c>
      <c r="C25" s="550"/>
      <c r="D25" s="550"/>
      <c r="E25" s="551"/>
      <c r="F25" s="23"/>
      <c r="G25" s="145"/>
      <c r="H25" s="145"/>
      <c r="I25" s="145">
        <f t="shared" si="1"/>
        <v>0</v>
      </c>
      <c r="J25" s="145">
        <v>8549.98</v>
      </c>
      <c r="K25" s="145"/>
      <c r="L25" s="145">
        <f t="shared" si="0"/>
        <v>8549.98</v>
      </c>
      <c r="N25" s="147"/>
      <c r="O25" s="147"/>
    </row>
    <row r="26" spans="1:15" s="103" customFormat="1" ht="25.5" customHeight="1">
      <c r="A26" s="26" t="s">
        <v>156</v>
      </c>
      <c r="B26" s="573" t="s">
        <v>245</v>
      </c>
      <c r="C26" s="574"/>
      <c r="D26" s="574"/>
      <c r="E26" s="575"/>
      <c r="F26" s="23"/>
      <c r="G26" s="145"/>
      <c r="H26" s="145"/>
      <c r="I26" s="145">
        <f t="shared" si="1"/>
        <v>0</v>
      </c>
      <c r="J26" s="145"/>
      <c r="K26" s="145"/>
      <c r="L26" s="145">
        <f t="shared" si="0"/>
        <v>0</v>
      </c>
      <c r="N26" s="147"/>
      <c r="O26" s="147"/>
    </row>
    <row r="27" spans="1:15" s="103" customFormat="1" ht="25.5" customHeight="1">
      <c r="A27" s="26" t="s">
        <v>158</v>
      </c>
      <c r="B27" s="573" t="s">
        <v>246</v>
      </c>
      <c r="C27" s="574"/>
      <c r="D27" s="574"/>
      <c r="E27" s="575"/>
      <c r="F27" s="23"/>
      <c r="G27" s="145"/>
      <c r="H27" s="145"/>
      <c r="I27" s="145">
        <f t="shared" si="1"/>
        <v>0</v>
      </c>
      <c r="J27" s="145"/>
      <c r="K27" s="145"/>
      <c r="L27" s="145">
        <f t="shared" si="0"/>
        <v>0</v>
      </c>
      <c r="N27" s="147"/>
      <c r="O27" s="147"/>
    </row>
    <row r="28" spans="1:15" s="103" customFormat="1" ht="25.5" customHeight="1">
      <c r="A28" s="106" t="s">
        <v>15</v>
      </c>
      <c r="B28" s="572" t="s">
        <v>247</v>
      </c>
      <c r="C28" s="576"/>
      <c r="D28" s="576"/>
      <c r="E28" s="577"/>
      <c r="F28" s="23"/>
      <c r="G28" s="145">
        <v>10522.53</v>
      </c>
      <c r="H28" s="145"/>
      <c r="I28" s="145">
        <f t="shared" si="1"/>
        <v>10522.53</v>
      </c>
      <c r="J28" s="145">
        <v>9543.21</v>
      </c>
      <c r="K28" s="145"/>
      <c r="L28" s="145">
        <f t="shared" si="0"/>
        <v>9543.21</v>
      </c>
      <c r="N28" s="147"/>
      <c r="O28" s="147"/>
    </row>
    <row r="29" spans="1:15" s="103" customFormat="1" ht="25.5" customHeight="1">
      <c r="A29" s="106" t="s">
        <v>92</v>
      </c>
      <c r="B29" s="572" t="s">
        <v>248</v>
      </c>
      <c r="C29" s="550"/>
      <c r="D29" s="550"/>
      <c r="E29" s="551"/>
      <c r="F29" s="23"/>
      <c r="G29" s="145">
        <v>10000</v>
      </c>
      <c r="H29" s="145"/>
      <c r="I29" s="145">
        <f t="shared" si="1"/>
        <v>10000</v>
      </c>
      <c r="J29" s="145">
        <v>10284.34</v>
      </c>
      <c r="K29" s="145"/>
      <c r="L29" s="145">
        <f t="shared" si="0"/>
        <v>10284.34</v>
      </c>
      <c r="N29" s="147"/>
      <c r="O29" s="147"/>
    </row>
    <row r="30" spans="1:15" s="103" customFormat="1" ht="25.5" customHeight="1">
      <c r="A30" s="106" t="s">
        <v>249</v>
      </c>
      <c r="B30" s="572" t="s">
        <v>250</v>
      </c>
      <c r="C30" s="550"/>
      <c r="D30" s="550"/>
      <c r="E30" s="551"/>
      <c r="F30" s="23"/>
      <c r="G30" s="145"/>
      <c r="H30" s="145"/>
      <c r="I30" s="145">
        <f t="shared" si="1"/>
        <v>0</v>
      </c>
      <c r="J30" s="145"/>
      <c r="K30" s="145"/>
      <c r="L30" s="145">
        <f t="shared" si="0"/>
        <v>0</v>
      </c>
      <c r="N30" s="147"/>
      <c r="O30" s="147"/>
    </row>
    <row r="31" spans="1:15" s="103" customFormat="1" ht="25.5" customHeight="1">
      <c r="A31" s="106" t="s">
        <v>251</v>
      </c>
      <c r="B31" s="572" t="s">
        <v>252</v>
      </c>
      <c r="C31" s="550"/>
      <c r="D31" s="550"/>
      <c r="E31" s="551"/>
      <c r="F31" s="23"/>
      <c r="G31" s="145"/>
      <c r="H31" s="145"/>
      <c r="I31" s="145">
        <f t="shared" si="1"/>
        <v>0</v>
      </c>
      <c r="J31" s="145"/>
      <c r="K31" s="145"/>
      <c r="L31" s="145">
        <f t="shared" si="0"/>
        <v>0</v>
      </c>
      <c r="N31" s="147"/>
      <c r="O31" s="147"/>
    </row>
    <row r="32" spans="1:15" s="103" customFormat="1" ht="25.5" customHeight="1">
      <c r="A32" s="44" t="s">
        <v>16</v>
      </c>
      <c r="B32" s="549" t="s">
        <v>253</v>
      </c>
      <c r="C32" s="550"/>
      <c r="D32" s="550"/>
      <c r="E32" s="551"/>
      <c r="F32" s="23"/>
      <c r="G32" s="145">
        <f>SUM(G33:G38)</f>
        <v>10543.050000000001</v>
      </c>
      <c r="H32" s="145">
        <f>SUM(H33:H38)</f>
        <v>0</v>
      </c>
      <c r="I32" s="145">
        <f t="shared" si="1"/>
        <v>10543.050000000001</v>
      </c>
      <c r="J32" s="145">
        <f>SUM(J33:J38)</f>
        <v>9531.51</v>
      </c>
      <c r="K32" s="145">
        <f>SUM(K33:K38)</f>
        <v>0</v>
      </c>
      <c r="L32" s="145">
        <f t="shared" si="0"/>
        <v>9531.51</v>
      </c>
      <c r="N32" s="40"/>
      <c r="O32" s="147"/>
    </row>
    <row r="33" spans="1:15" s="103" customFormat="1" ht="25.5" customHeight="1">
      <c r="A33" s="106" t="s">
        <v>18</v>
      </c>
      <c r="B33" s="549" t="s">
        <v>254</v>
      </c>
      <c r="C33" s="550"/>
      <c r="D33" s="550"/>
      <c r="E33" s="551"/>
      <c r="F33" s="23"/>
      <c r="G33" s="145">
        <v>20.52</v>
      </c>
      <c r="H33" s="145"/>
      <c r="I33" s="145">
        <f t="shared" si="1"/>
        <v>20.52</v>
      </c>
      <c r="J33" s="145"/>
      <c r="K33" s="145"/>
      <c r="L33" s="145">
        <f t="shared" si="0"/>
        <v>0</v>
      </c>
      <c r="N33" s="147"/>
      <c r="O33" s="147"/>
    </row>
    <row r="34" spans="1:15" s="103" customFormat="1" ht="25.5" customHeight="1">
      <c r="A34" s="106" t="s">
        <v>20</v>
      </c>
      <c r="B34" s="549" t="s">
        <v>255</v>
      </c>
      <c r="C34" s="550"/>
      <c r="D34" s="550"/>
      <c r="E34" s="551"/>
      <c r="F34" s="23"/>
      <c r="G34" s="145">
        <v>10522.53</v>
      </c>
      <c r="H34" s="145"/>
      <c r="I34" s="145">
        <f t="shared" si="1"/>
        <v>10522.53</v>
      </c>
      <c r="J34" s="145">
        <v>9531.51</v>
      </c>
      <c r="K34" s="145"/>
      <c r="L34" s="145">
        <f t="shared" si="0"/>
        <v>9531.51</v>
      </c>
      <c r="N34" s="147"/>
      <c r="O34" s="147"/>
    </row>
    <row r="35" spans="1:15" s="103" customFormat="1" ht="25.5" customHeight="1">
      <c r="A35" s="106" t="s">
        <v>256</v>
      </c>
      <c r="B35" s="483" t="s">
        <v>257</v>
      </c>
      <c r="C35" s="550"/>
      <c r="D35" s="550"/>
      <c r="E35" s="551"/>
      <c r="F35" s="23"/>
      <c r="G35" s="145"/>
      <c r="H35" s="145"/>
      <c r="I35" s="145">
        <f t="shared" si="1"/>
        <v>0</v>
      </c>
      <c r="J35" s="145"/>
      <c r="K35" s="145"/>
      <c r="L35" s="145">
        <f t="shared" si="0"/>
        <v>0</v>
      </c>
      <c r="N35" s="147"/>
      <c r="O35" s="147"/>
    </row>
    <row r="36" spans="1:15" s="103" customFormat="1" ht="25.5" customHeight="1">
      <c r="A36" s="106" t="s">
        <v>24</v>
      </c>
      <c r="B36" s="573" t="s">
        <v>258</v>
      </c>
      <c r="C36" s="550"/>
      <c r="D36" s="550"/>
      <c r="E36" s="551"/>
      <c r="F36" s="23"/>
      <c r="G36" s="145"/>
      <c r="H36" s="145"/>
      <c r="I36" s="145">
        <f t="shared" si="1"/>
        <v>0</v>
      </c>
      <c r="J36" s="145"/>
      <c r="K36" s="145"/>
      <c r="L36" s="145">
        <f t="shared" si="0"/>
        <v>0</v>
      </c>
      <c r="N36" s="147"/>
      <c r="O36" s="147"/>
    </row>
    <row r="37" spans="1:15" s="103" customFormat="1" ht="25.5" customHeight="1">
      <c r="A37" s="106" t="s">
        <v>26</v>
      </c>
      <c r="B37" s="483" t="s">
        <v>259</v>
      </c>
      <c r="C37" s="550"/>
      <c r="D37" s="550"/>
      <c r="E37" s="551"/>
      <c r="F37" s="23"/>
      <c r="G37" s="145"/>
      <c r="H37" s="145"/>
      <c r="I37" s="145">
        <f t="shared" si="1"/>
        <v>0</v>
      </c>
      <c r="J37" s="145"/>
      <c r="K37" s="145"/>
      <c r="L37" s="145">
        <f t="shared" si="0"/>
        <v>0</v>
      </c>
      <c r="N37" s="147"/>
      <c r="O37" s="147"/>
    </row>
    <row r="38" spans="1:15" s="103" customFormat="1" ht="25.5" customHeight="1">
      <c r="A38" s="106" t="s">
        <v>28</v>
      </c>
      <c r="B38" s="549" t="s">
        <v>260</v>
      </c>
      <c r="C38" s="550"/>
      <c r="D38" s="550"/>
      <c r="E38" s="551"/>
      <c r="F38" s="23"/>
      <c r="G38" s="145"/>
      <c r="H38" s="145"/>
      <c r="I38" s="145">
        <f t="shared" si="1"/>
        <v>0</v>
      </c>
      <c r="J38" s="145"/>
      <c r="K38" s="145"/>
      <c r="L38" s="145">
        <f t="shared" si="0"/>
        <v>0</v>
      </c>
      <c r="N38" s="147"/>
      <c r="O38" s="147"/>
    </row>
    <row r="39" spans="1:15" s="103" customFormat="1" ht="25.5" customHeight="1">
      <c r="A39" s="44" t="s">
        <v>36</v>
      </c>
      <c r="B39" s="549" t="s">
        <v>261</v>
      </c>
      <c r="C39" s="550"/>
      <c r="D39" s="550"/>
      <c r="E39" s="551"/>
      <c r="F39" s="23"/>
      <c r="G39" s="145">
        <f>SUM(G40:G51)</f>
        <v>1000080.4</v>
      </c>
      <c r="H39" s="145">
        <f>SUM(H40:H51)</f>
        <v>0</v>
      </c>
      <c r="I39" s="145">
        <f t="shared" si="1"/>
        <v>1000080.4</v>
      </c>
      <c r="J39" s="145">
        <f>SUM(J40:J51)</f>
        <v>938427.52</v>
      </c>
      <c r="K39" s="145">
        <f>SUM(K40:K51)</f>
        <v>0</v>
      </c>
      <c r="L39" s="145">
        <f t="shared" si="0"/>
        <v>938427.52</v>
      </c>
      <c r="N39" s="40"/>
      <c r="O39" s="147"/>
    </row>
    <row r="40" spans="1:15" s="103" customFormat="1" ht="25.5" customHeight="1">
      <c r="A40" s="107" t="s">
        <v>38</v>
      </c>
      <c r="B40" s="573" t="s">
        <v>262</v>
      </c>
      <c r="C40" s="550"/>
      <c r="D40" s="550"/>
      <c r="E40" s="551"/>
      <c r="F40" s="23"/>
      <c r="G40" s="145">
        <v>935310.57</v>
      </c>
      <c r="H40" s="145"/>
      <c r="I40" s="145">
        <f t="shared" si="1"/>
        <v>935310.57</v>
      </c>
      <c r="J40" s="145">
        <v>839974.15</v>
      </c>
      <c r="K40" s="145"/>
      <c r="L40" s="145">
        <f t="shared" si="0"/>
        <v>839974.15</v>
      </c>
      <c r="N40" s="147"/>
      <c r="O40" s="147"/>
    </row>
    <row r="41" spans="1:15" s="103" customFormat="1" ht="25.5" customHeight="1">
      <c r="A41" s="107" t="s">
        <v>39</v>
      </c>
      <c r="B41" s="573" t="s">
        <v>263</v>
      </c>
      <c r="C41" s="550"/>
      <c r="D41" s="550"/>
      <c r="E41" s="551"/>
      <c r="F41" s="23"/>
      <c r="G41" s="145">
        <v>15900.6</v>
      </c>
      <c r="H41" s="145"/>
      <c r="I41" s="145">
        <f t="shared" si="1"/>
        <v>15900.6</v>
      </c>
      <c r="J41" s="145">
        <v>22637.47</v>
      </c>
      <c r="K41" s="145"/>
      <c r="L41" s="145">
        <f t="shared" si="0"/>
        <v>22637.47</v>
      </c>
      <c r="N41" s="147"/>
      <c r="O41" s="147"/>
    </row>
    <row r="42" spans="1:15" s="103" customFormat="1" ht="25.5" customHeight="1">
      <c r="A42" s="107" t="s">
        <v>40</v>
      </c>
      <c r="B42" s="573" t="s">
        <v>264</v>
      </c>
      <c r="C42" s="550"/>
      <c r="D42" s="550"/>
      <c r="E42" s="551"/>
      <c r="F42" s="23"/>
      <c r="G42" s="145">
        <v>73.8</v>
      </c>
      <c r="H42" s="145"/>
      <c r="I42" s="145">
        <f t="shared" si="1"/>
        <v>73.8</v>
      </c>
      <c r="J42" s="145">
        <v>75</v>
      </c>
      <c r="K42" s="145"/>
      <c r="L42" s="145">
        <f t="shared" si="0"/>
        <v>75</v>
      </c>
      <c r="N42" s="147"/>
      <c r="O42" s="147"/>
    </row>
    <row r="43" spans="1:15" s="103" customFormat="1" ht="25.5" customHeight="1">
      <c r="A43" s="107" t="s">
        <v>41</v>
      </c>
      <c r="B43" s="573" t="s">
        <v>265</v>
      </c>
      <c r="C43" s="550"/>
      <c r="D43" s="550"/>
      <c r="E43" s="551"/>
      <c r="F43" s="23"/>
      <c r="G43" s="145">
        <v>12264.28</v>
      </c>
      <c r="H43" s="145"/>
      <c r="I43" s="145">
        <f t="shared" si="1"/>
        <v>12264.28</v>
      </c>
      <c r="J43" s="145">
        <v>16724.98</v>
      </c>
      <c r="K43" s="145"/>
      <c r="L43" s="145">
        <f t="shared" si="0"/>
        <v>16724.98</v>
      </c>
      <c r="N43" s="147"/>
      <c r="O43" s="147"/>
    </row>
    <row r="44" spans="1:15" s="103" customFormat="1" ht="25.5" customHeight="1">
      <c r="A44" s="107" t="s">
        <v>42</v>
      </c>
      <c r="B44" s="573" t="s">
        <v>266</v>
      </c>
      <c r="C44" s="550"/>
      <c r="D44" s="550"/>
      <c r="E44" s="551"/>
      <c r="F44" s="23"/>
      <c r="G44" s="145">
        <v>1864</v>
      </c>
      <c r="H44" s="145"/>
      <c r="I44" s="145">
        <f t="shared" si="1"/>
        <v>1864</v>
      </c>
      <c r="J44" s="145">
        <v>2657.3</v>
      </c>
      <c r="K44" s="145"/>
      <c r="L44" s="145">
        <f t="shared" si="0"/>
        <v>2657.3</v>
      </c>
      <c r="N44" s="147"/>
      <c r="O44" s="147"/>
    </row>
    <row r="45" spans="1:15" s="103" customFormat="1" ht="25.5" customHeight="1">
      <c r="A45" s="107" t="s">
        <v>43</v>
      </c>
      <c r="B45" s="573" t="s">
        <v>267</v>
      </c>
      <c r="C45" s="550"/>
      <c r="D45" s="550"/>
      <c r="E45" s="551"/>
      <c r="F45" s="23"/>
      <c r="G45" s="145"/>
      <c r="H45" s="145"/>
      <c r="I45" s="145">
        <f t="shared" si="1"/>
        <v>0</v>
      </c>
      <c r="J45" s="145"/>
      <c r="K45" s="145"/>
      <c r="L45" s="145">
        <f t="shared" si="0"/>
        <v>0</v>
      </c>
      <c r="N45" s="147"/>
      <c r="O45" s="147"/>
    </row>
    <row r="46" spans="1:15" s="103" customFormat="1" ht="25.5" customHeight="1">
      <c r="A46" s="107" t="s">
        <v>268</v>
      </c>
      <c r="B46" s="572" t="s">
        <v>269</v>
      </c>
      <c r="C46" s="550"/>
      <c r="D46" s="550"/>
      <c r="E46" s="551"/>
      <c r="F46" s="23"/>
      <c r="G46" s="145">
        <v>26262.76</v>
      </c>
      <c r="H46" s="145"/>
      <c r="I46" s="145">
        <f t="shared" si="1"/>
        <v>26262.76</v>
      </c>
      <c r="J46" s="145">
        <v>5961.12</v>
      </c>
      <c r="K46" s="145"/>
      <c r="L46" s="145">
        <f t="shared" si="0"/>
        <v>5961.12</v>
      </c>
      <c r="N46" s="147"/>
      <c r="O46" s="147"/>
    </row>
    <row r="47" spans="1:15" s="103" customFormat="1" ht="25.5" customHeight="1">
      <c r="A47" s="107" t="s">
        <v>270</v>
      </c>
      <c r="B47" s="572" t="s">
        <v>271</v>
      </c>
      <c r="C47" s="550"/>
      <c r="D47" s="550"/>
      <c r="E47" s="551"/>
      <c r="F47" s="23"/>
      <c r="G47" s="145"/>
      <c r="H47" s="145"/>
      <c r="I47" s="145">
        <f t="shared" si="1"/>
        <v>0</v>
      </c>
      <c r="J47" s="145"/>
      <c r="K47" s="145"/>
      <c r="L47" s="145">
        <f t="shared" si="0"/>
        <v>0</v>
      </c>
      <c r="N47" s="147"/>
      <c r="O47" s="147"/>
    </row>
    <row r="48" spans="1:15" s="103" customFormat="1" ht="25.5" customHeight="1">
      <c r="A48" s="107" t="s">
        <v>272</v>
      </c>
      <c r="B48" s="572" t="s">
        <v>273</v>
      </c>
      <c r="C48" s="550"/>
      <c r="D48" s="550"/>
      <c r="E48" s="551"/>
      <c r="F48" s="23"/>
      <c r="G48" s="145"/>
      <c r="H48" s="145"/>
      <c r="I48" s="145">
        <f t="shared" si="1"/>
        <v>0</v>
      </c>
      <c r="J48" s="145"/>
      <c r="K48" s="145"/>
      <c r="L48" s="145">
        <f t="shared" si="0"/>
        <v>0</v>
      </c>
      <c r="N48" s="147"/>
      <c r="O48" s="147"/>
    </row>
    <row r="49" spans="1:15" s="103" customFormat="1" ht="25.5" customHeight="1">
      <c r="A49" s="107" t="s">
        <v>274</v>
      </c>
      <c r="B49" s="572" t="s">
        <v>275</v>
      </c>
      <c r="C49" s="550"/>
      <c r="D49" s="550"/>
      <c r="E49" s="551"/>
      <c r="F49" s="23"/>
      <c r="G49" s="145">
        <v>8404.39</v>
      </c>
      <c r="H49" s="145"/>
      <c r="I49" s="145">
        <f t="shared" si="1"/>
        <v>8404.39</v>
      </c>
      <c r="J49" s="145">
        <v>50397.5</v>
      </c>
      <c r="K49" s="145"/>
      <c r="L49" s="145">
        <f t="shared" si="0"/>
        <v>50397.5</v>
      </c>
      <c r="N49" s="148"/>
      <c r="O49" s="148"/>
    </row>
    <row r="50" spans="1:15" s="103" customFormat="1" ht="25.5" customHeight="1">
      <c r="A50" s="107" t="s">
        <v>276</v>
      </c>
      <c r="B50" s="572" t="s">
        <v>277</v>
      </c>
      <c r="C50" s="550"/>
      <c r="D50" s="550"/>
      <c r="E50" s="551"/>
      <c r="F50" s="23"/>
      <c r="G50" s="145"/>
      <c r="H50" s="145"/>
      <c r="I50" s="145">
        <f t="shared" si="1"/>
        <v>0</v>
      </c>
      <c r="J50" s="145"/>
      <c r="K50" s="145"/>
      <c r="L50" s="145">
        <f t="shared" si="0"/>
        <v>0</v>
      </c>
      <c r="N50" s="147"/>
      <c r="O50" s="147"/>
    </row>
    <row r="51" spans="1:15" s="103" customFormat="1" ht="25.5" customHeight="1">
      <c r="A51" s="107" t="s">
        <v>278</v>
      </c>
      <c r="B51" s="572" t="s">
        <v>279</v>
      </c>
      <c r="C51" s="550"/>
      <c r="D51" s="550"/>
      <c r="E51" s="551"/>
      <c r="F51" s="23"/>
      <c r="G51" s="145"/>
      <c r="H51" s="145"/>
      <c r="I51" s="145">
        <f t="shared" si="1"/>
        <v>0</v>
      </c>
      <c r="J51" s="145"/>
      <c r="K51" s="145"/>
      <c r="L51" s="145">
        <f t="shared" si="0"/>
        <v>0</v>
      </c>
      <c r="N51" s="147"/>
      <c r="O51" s="147"/>
    </row>
    <row r="52" spans="1:15" s="103" customFormat="1" ht="25.5" customHeight="1">
      <c r="A52" s="72" t="s">
        <v>45</v>
      </c>
      <c r="B52" s="569" t="s">
        <v>280</v>
      </c>
      <c r="C52" s="570"/>
      <c r="D52" s="570"/>
      <c r="E52" s="571"/>
      <c r="F52" s="23"/>
      <c r="G52" s="145">
        <f>SUM(G53:G55)</f>
        <v>3000</v>
      </c>
      <c r="H52" s="145">
        <f>SUM(H53:H55)</f>
        <v>0</v>
      </c>
      <c r="I52" s="145">
        <f t="shared" si="1"/>
        <v>3000</v>
      </c>
      <c r="J52" s="145">
        <f>SUM(J53:J55)</f>
        <v>0</v>
      </c>
      <c r="K52" s="145">
        <f>SUM(K53:K55)</f>
        <v>0</v>
      </c>
      <c r="L52" s="145">
        <f t="shared" si="0"/>
        <v>0</v>
      </c>
      <c r="N52" s="147"/>
      <c r="O52" s="147"/>
    </row>
    <row r="53" spans="1:15" s="103" customFormat="1" ht="25.5" customHeight="1">
      <c r="A53" s="44" t="s">
        <v>9</v>
      </c>
      <c r="B53" s="483" t="s">
        <v>281</v>
      </c>
      <c r="C53" s="578"/>
      <c r="D53" s="578"/>
      <c r="E53" s="579"/>
      <c r="F53" s="23"/>
      <c r="G53" s="145">
        <v>3000</v>
      </c>
      <c r="H53" s="145"/>
      <c r="I53" s="145">
        <f t="shared" si="1"/>
        <v>3000</v>
      </c>
      <c r="J53" s="145"/>
      <c r="K53" s="145"/>
      <c r="L53" s="145">
        <f t="shared" si="0"/>
        <v>0</v>
      </c>
      <c r="N53" s="147"/>
      <c r="O53" s="147"/>
    </row>
    <row r="54" spans="1:15" s="103" customFormat="1" ht="25.5" customHeight="1">
      <c r="A54" s="44" t="s">
        <v>16</v>
      </c>
      <c r="B54" s="580" t="s">
        <v>282</v>
      </c>
      <c r="C54" s="581"/>
      <c r="D54" s="581"/>
      <c r="E54" s="582"/>
      <c r="F54" s="23"/>
      <c r="G54" s="145"/>
      <c r="H54" s="145"/>
      <c r="I54" s="145">
        <f t="shared" si="1"/>
        <v>0</v>
      </c>
      <c r="J54" s="145"/>
      <c r="K54" s="145"/>
      <c r="L54" s="145">
        <f t="shared" si="0"/>
        <v>0</v>
      </c>
      <c r="N54" s="147"/>
      <c r="O54" s="147"/>
    </row>
    <row r="55" spans="1:15" s="103" customFormat="1" ht="25.5" customHeight="1">
      <c r="A55" s="44" t="s">
        <v>36</v>
      </c>
      <c r="B55" s="580" t="s">
        <v>283</v>
      </c>
      <c r="C55" s="581"/>
      <c r="D55" s="581"/>
      <c r="E55" s="582"/>
      <c r="F55" s="23"/>
      <c r="G55" s="145"/>
      <c r="H55" s="145"/>
      <c r="I55" s="145">
        <f t="shared" si="1"/>
        <v>0</v>
      </c>
      <c r="J55" s="145"/>
      <c r="K55" s="145"/>
      <c r="L55" s="145">
        <f t="shared" si="0"/>
        <v>0</v>
      </c>
      <c r="N55" s="148"/>
      <c r="O55" s="148"/>
    </row>
    <row r="56" spans="1:15" s="103" customFormat="1" ht="25.5" customHeight="1">
      <c r="A56" s="44" t="s">
        <v>44</v>
      </c>
      <c r="B56" s="20" t="s">
        <v>284</v>
      </c>
      <c r="C56" s="21"/>
      <c r="D56" s="21"/>
      <c r="E56" s="22"/>
      <c r="F56" s="23"/>
      <c r="G56" s="145"/>
      <c r="H56" s="145"/>
      <c r="I56" s="145">
        <f t="shared" si="1"/>
        <v>0</v>
      </c>
      <c r="J56" s="145"/>
      <c r="K56" s="145"/>
      <c r="L56" s="145">
        <f t="shared" si="0"/>
        <v>0</v>
      </c>
      <c r="N56" s="147"/>
      <c r="O56" s="147"/>
    </row>
    <row r="57" spans="1:15" s="103" customFormat="1" ht="25.5" customHeight="1">
      <c r="A57" s="44" t="s">
        <v>55</v>
      </c>
      <c r="B57" s="483" t="s">
        <v>285</v>
      </c>
      <c r="C57" s="578"/>
      <c r="D57" s="578"/>
      <c r="E57" s="579"/>
      <c r="F57" s="23"/>
      <c r="G57" s="145"/>
      <c r="H57" s="145"/>
      <c r="I57" s="145">
        <f t="shared" si="1"/>
        <v>0</v>
      </c>
      <c r="J57" s="145"/>
      <c r="K57" s="145"/>
      <c r="L57" s="145">
        <f t="shared" si="0"/>
        <v>0</v>
      </c>
      <c r="N57" s="147"/>
      <c r="O57" s="147"/>
    </row>
    <row r="58" spans="1:15" s="103" customFormat="1" ht="25.5" customHeight="1">
      <c r="A58" s="44" t="s">
        <v>179</v>
      </c>
      <c r="B58" s="580" t="s">
        <v>286</v>
      </c>
      <c r="C58" s="581"/>
      <c r="D58" s="581"/>
      <c r="E58" s="582"/>
      <c r="F58" s="23"/>
      <c r="G58" s="145"/>
      <c r="H58" s="145"/>
      <c r="I58" s="145">
        <f t="shared" si="1"/>
        <v>0</v>
      </c>
      <c r="J58" s="145"/>
      <c r="K58" s="145"/>
      <c r="L58" s="145">
        <f t="shared" si="0"/>
        <v>0</v>
      </c>
      <c r="N58" s="147"/>
      <c r="O58" s="147"/>
    </row>
    <row r="59" spans="1:15" s="103" customFormat="1" ht="25.5" customHeight="1">
      <c r="A59" s="72" t="s">
        <v>47</v>
      </c>
      <c r="B59" s="569" t="s">
        <v>287</v>
      </c>
      <c r="C59" s="570"/>
      <c r="D59" s="570"/>
      <c r="E59" s="571"/>
      <c r="F59" s="23"/>
      <c r="G59" s="145">
        <f>SUM(G60)-SUM(G61)-SUM(G62)+SUM(G63)-SUM(G68)+SUM(G69)+SUM(G70)</f>
        <v>0</v>
      </c>
      <c r="H59" s="145">
        <f>SUM(H60)-SUM(H61)-SUM(H62)+SUM(H63)-SUM(H68)+SUM(H69)+SUM(H70)</f>
        <v>0</v>
      </c>
      <c r="I59" s="145">
        <f t="shared" si="1"/>
        <v>0</v>
      </c>
      <c r="J59" s="145">
        <f>SUM(J60)-SUM(J61)-SUM(J62)+SUM(J63)-SUM(J68)+SUM(J69)+SUM(J70)</f>
        <v>0</v>
      </c>
      <c r="K59" s="145">
        <f>SUM(K60)-SUM(K61)-SUM(K62)+SUM(K63)-SUM(K68)+SUM(K69)+SUM(K70)</f>
        <v>0</v>
      </c>
      <c r="L59" s="145">
        <f t="shared" si="0"/>
        <v>0</v>
      </c>
      <c r="N59" s="147"/>
      <c r="O59" s="147"/>
    </row>
    <row r="60" spans="1:15" s="103" customFormat="1" ht="25.5" customHeight="1">
      <c r="A60" s="44" t="s">
        <v>9</v>
      </c>
      <c r="B60" s="549" t="s">
        <v>288</v>
      </c>
      <c r="C60" s="550"/>
      <c r="D60" s="550"/>
      <c r="E60" s="551"/>
      <c r="F60" s="23"/>
      <c r="G60" s="145"/>
      <c r="H60" s="145"/>
      <c r="I60" s="145">
        <f t="shared" si="1"/>
        <v>0</v>
      </c>
      <c r="J60" s="145"/>
      <c r="K60" s="145"/>
      <c r="L60" s="145">
        <f t="shared" si="0"/>
        <v>0</v>
      </c>
      <c r="N60" s="147"/>
      <c r="O60" s="147"/>
    </row>
    <row r="61" spans="1:15" s="103" customFormat="1" ht="25.5" customHeight="1">
      <c r="A61" s="44" t="s">
        <v>16</v>
      </c>
      <c r="B61" s="549" t="s">
        <v>289</v>
      </c>
      <c r="C61" s="550"/>
      <c r="D61" s="550"/>
      <c r="E61" s="551"/>
      <c r="F61" s="23"/>
      <c r="G61" s="145"/>
      <c r="H61" s="145"/>
      <c r="I61" s="145">
        <f t="shared" si="1"/>
        <v>0</v>
      </c>
      <c r="J61" s="145"/>
      <c r="K61" s="145"/>
      <c r="L61" s="145">
        <f t="shared" si="0"/>
        <v>0</v>
      </c>
      <c r="N61" s="147"/>
      <c r="O61" s="147"/>
    </row>
    <row r="62" spans="1:15" s="103" customFormat="1" ht="25.5" customHeight="1">
      <c r="A62" s="44" t="s">
        <v>36</v>
      </c>
      <c r="B62" s="483" t="s">
        <v>290</v>
      </c>
      <c r="C62" s="578"/>
      <c r="D62" s="578"/>
      <c r="E62" s="579"/>
      <c r="F62" s="23"/>
      <c r="G62" s="145"/>
      <c r="H62" s="145"/>
      <c r="I62" s="145">
        <f t="shared" si="1"/>
        <v>0</v>
      </c>
      <c r="J62" s="145"/>
      <c r="K62" s="145"/>
      <c r="L62" s="145">
        <f t="shared" si="0"/>
        <v>0</v>
      </c>
      <c r="N62" s="147"/>
      <c r="O62" s="147"/>
    </row>
    <row r="63" spans="1:15" s="103" customFormat="1" ht="25.5" customHeight="1">
      <c r="A63" s="44" t="s">
        <v>95</v>
      </c>
      <c r="B63" s="483" t="s">
        <v>291</v>
      </c>
      <c r="C63" s="578"/>
      <c r="D63" s="578"/>
      <c r="E63" s="579"/>
      <c r="F63" s="23"/>
      <c r="G63" s="145">
        <f>SUM(G64:G67)</f>
        <v>0</v>
      </c>
      <c r="H63" s="145">
        <f>SUM(H64:H67)</f>
        <v>0</v>
      </c>
      <c r="I63" s="145">
        <f t="shared" si="1"/>
        <v>0</v>
      </c>
      <c r="J63" s="145">
        <f>SUM(J64:J67)</f>
        <v>0</v>
      </c>
      <c r="K63" s="145">
        <f>SUM(K64:K67)</f>
        <v>0</v>
      </c>
      <c r="L63" s="145">
        <f t="shared" si="0"/>
        <v>0</v>
      </c>
      <c r="N63" s="40"/>
      <c r="O63" s="147"/>
    </row>
    <row r="64" spans="1:15" s="103" customFormat="1" ht="25.5" customHeight="1">
      <c r="A64" s="106" t="s">
        <v>119</v>
      </c>
      <c r="B64" s="549" t="s">
        <v>292</v>
      </c>
      <c r="C64" s="550"/>
      <c r="D64" s="550"/>
      <c r="E64" s="551"/>
      <c r="F64" s="23"/>
      <c r="G64" s="145"/>
      <c r="H64" s="145"/>
      <c r="I64" s="145">
        <f t="shared" si="1"/>
        <v>0</v>
      </c>
      <c r="J64" s="145"/>
      <c r="K64" s="145"/>
      <c r="L64" s="145">
        <f t="shared" si="0"/>
        <v>0</v>
      </c>
      <c r="N64" s="147"/>
      <c r="O64" s="147"/>
    </row>
    <row r="65" spans="1:15" s="103" customFormat="1" ht="25.5" customHeight="1">
      <c r="A65" s="106" t="s">
        <v>120</v>
      </c>
      <c r="B65" s="549" t="s">
        <v>293</v>
      </c>
      <c r="C65" s="550"/>
      <c r="D65" s="550"/>
      <c r="E65" s="551"/>
      <c r="F65" s="23"/>
      <c r="G65" s="145"/>
      <c r="H65" s="145"/>
      <c r="I65" s="145">
        <f t="shared" si="1"/>
        <v>0</v>
      </c>
      <c r="J65" s="145"/>
      <c r="K65" s="145"/>
      <c r="L65" s="145">
        <f t="shared" si="0"/>
        <v>0</v>
      </c>
      <c r="N65" s="147"/>
      <c r="O65" s="147"/>
    </row>
    <row r="66" spans="1:15" s="103" customFormat="1" ht="25.5" customHeight="1">
      <c r="A66" s="106" t="s">
        <v>294</v>
      </c>
      <c r="B66" s="483" t="s">
        <v>295</v>
      </c>
      <c r="C66" s="550"/>
      <c r="D66" s="550"/>
      <c r="E66" s="551"/>
      <c r="F66" s="23"/>
      <c r="G66" s="145"/>
      <c r="H66" s="145"/>
      <c r="I66" s="145">
        <f t="shared" si="1"/>
        <v>0</v>
      </c>
      <c r="J66" s="145"/>
      <c r="K66" s="145"/>
      <c r="L66" s="145">
        <f t="shared" si="0"/>
        <v>0</v>
      </c>
      <c r="N66" s="147"/>
      <c r="O66" s="147"/>
    </row>
    <row r="67" spans="1:15" s="103" customFormat="1" ht="25.5" customHeight="1">
      <c r="A67" s="106" t="s">
        <v>296</v>
      </c>
      <c r="B67" s="549" t="s">
        <v>297</v>
      </c>
      <c r="C67" s="550"/>
      <c r="D67" s="550"/>
      <c r="E67" s="551"/>
      <c r="F67" s="23"/>
      <c r="G67" s="145"/>
      <c r="H67" s="145"/>
      <c r="I67" s="145">
        <f t="shared" si="1"/>
        <v>0</v>
      </c>
      <c r="J67" s="145"/>
      <c r="K67" s="145"/>
      <c r="L67" s="145">
        <f t="shared" si="0"/>
        <v>0</v>
      </c>
      <c r="N67" s="147"/>
      <c r="O67" s="147"/>
    </row>
    <row r="68" spans="1:15" s="103" customFormat="1" ht="25.5" customHeight="1">
      <c r="A68" s="106" t="s">
        <v>55</v>
      </c>
      <c r="B68" s="580" t="s">
        <v>298</v>
      </c>
      <c r="C68" s="581"/>
      <c r="D68" s="581"/>
      <c r="E68" s="582"/>
      <c r="F68" s="23"/>
      <c r="G68" s="145"/>
      <c r="H68" s="145"/>
      <c r="I68" s="145">
        <f t="shared" si="1"/>
        <v>0</v>
      </c>
      <c r="J68" s="145"/>
      <c r="K68" s="145"/>
      <c r="L68" s="145">
        <f t="shared" si="0"/>
        <v>0</v>
      </c>
      <c r="N68" s="147"/>
      <c r="O68" s="147"/>
    </row>
    <row r="69" spans="1:15" s="103" customFormat="1" ht="25.5" customHeight="1">
      <c r="A69" s="106" t="s">
        <v>179</v>
      </c>
      <c r="B69" s="580" t="s">
        <v>299</v>
      </c>
      <c r="C69" s="586"/>
      <c r="D69" s="586"/>
      <c r="E69" s="587"/>
      <c r="F69" s="23"/>
      <c r="G69" s="145"/>
      <c r="H69" s="145"/>
      <c r="I69" s="145">
        <f t="shared" si="1"/>
        <v>0</v>
      </c>
      <c r="J69" s="145"/>
      <c r="K69" s="145"/>
      <c r="L69" s="145">
        <f t="shared" si="0"/>
        <v>0</v>
      </c>
      <c r="N69" s="147"/>
      <c r="O69" s="147"/>
    </row>
    <row r="70" spans="1:15" s="103" customFormat="1" ht="25.5" customHeight="1">
      <c r="A70" s="106" t="s">
        <v>182</v>
      </c>
      <c r="B70" s="572" t="s">
        <v>300</v>
      </c>
      <c r="C70" s="550"/>
      <c r="D70" s="550"/>
      <c r="E70" s="551"/>
      <c r="F70" s="23"/>
      <c r="G70" s="145"/>
      <c r="H70" s="145"/>
      <c r="I70" s="145">
        <f t="shared" si="1"/>
        <v>0</v>
      </c>
      <c r="J70" s="145"/>
      <c r="K70" s="145"/>
      <c r="L70" s="145">
        <f t="shared" si="0"/>
        <v>0</v>
      </c>
      <c r="N70" s="147"/>
      <c r="O70" s="147"/>
    </row>
    <row r="71" spans="1:15" s="103" customFormat="1" ht="25.5" customHeight="1">
      <c r="A71" s="72" t="s">
        <v>58</v>
      </c>
      <c r="B71" s="583" t="s">
        <v>301</v>
      </c>
      <c r="C71" s="584"/>
      <c r="D71" s="584"/>
      <c r="E71" s="585"/>
      <c r="F71" s="23"/>
      <c r="G71" s="145"/>
      <c r="H71" s="145"/>
      <c r="I71" s="145">
        <f t="shared" si="1"/>
        <v>0</v>
      </c>
      <c r="J71" s="145"/>
      <c r="K71" s="145"/>
      <c r="L71" s="145">
        <f t="shared" si="0"/>
        <v>0</v>
      </c>
      <c r="N71" s="147"/>
      <c r="O71" s="147"/>
    </row>
    <row r="72" spans="1:15" s="103" customFormat="1" ht="25.5" customHeight="1">
      <c r="A72" s="72"/>
      <c r="B72" s="569" t="s">
        <v>302</v>
      </c>
      <c r="C72" s="550"/>
      <c r="D72" s="550"/>
      <c r="E72" s="551"/>
      <c r="F72" s="23"/>
      <c r="G72" s="145">
        <v>-20.52</v>
      </c>
      <c r="H72" s="145"/>
      <c r="I72" s="145">
        <f t="shared" si="1"/>
        <v>-20.52</v>
      </c>
      <c r="J72" s="145">
        <f>SUM(J74)-SUM(J73)</f>
        <v>-3616.5799999999995</v>
      </c>
      <c r="K72" s="145"/>
      <c r="L72" s="145">
        <f t="shared" si="0"/>
        <v>-3616.5799999999995</v>
      </c>
      <c r="N72" s="146"/>
      <c r="O72" s="147"/>
    </row>
    <row r="73" spans="1:15" s="103" customFormat="1" ht="25.5" customHeight="1">
      <c r="A73" s="149"/>
      <c r="B73" s="569" t="s">
        <v>303</v>
      </c>
      <c r="C73" s="550"/>
      <c r="D73" s="550"/>
      <c r="E73" s="551"/>
      <c r="F73" s="23"/>
      <c r="G73" s="145">
        <v>20.51</v>
      </c>
      <c r="H73" s="145"/>
      <c r="I73" s="145">
        <f t="shared" si="1"/>
        <v>20.51</v>
      </c>
      <c r="J73" s="145">
        <v>3637.0899999999997</v>
      </c>
      <c r="K73" s="145"/>
      <c r="L73" s="145">
        <f t="shared" si="0"/>
        <v>3637.0899999999997</v>
      </c>
      <c r="N73" s="147"/>
      <c r="O73" s="147"/>
    </row>
    <row r="74" spans="1:15" s="103" customFormat="1" ht="25.5" customHeight="1">
      <c r="A74" s="150"/>
      <c r="B74" s="592" t="s">
        <v>304</v>
      </c>
      <c r="C74" s="550"/>
      <c r="D74" s="550"/>
      <c r="E74" s="551"/>
      <c r="F74" s="23"/>
      <c r="G74" s="145"/>
      <c r="H74" s="145"/>
      <c r="I74" s="145">
        <f t="shared" si="1"/>
        <v>0</v>
      </c>
      <c r="J74" s="145">
        <v>20.51</v>
      </c>
      <c r="K74" s="145"/>
      <c r="L74" s="145">
        <f t="shared" si="0"/>
        <v>20.51</v>
      </c>
      <c r="N74" s="147"/>
      <c r="O74" s="147"/>
    </row>
    <row r="75" spans="1:12" s="103" customFormat="1" ht="12.75">
      <c r="A75" s="41"/>
      <c r="B75" s="40"/>
      <c r="C75" s="40"/>
      <c r="D75" s="40"/>
      <c r="E75" s="40"/>
      <c r="F75" s="40"/>
      <c r="G75" s="42"/>
      <c r="H75" s="42"/>
      <c r="I75" s="42"/>
      <c r="J75" s="42"/>
      <c r="K75" s="42"/>
      <c r="L75" s="42"/>
    </row>
    <row r="76" spans="1:15" s="103" customFormat="1" ht="12.75">
      <c r="A76" s="151" t="s">
        <v>305</v>
      </c>
      <c r="B76" s="152"/>
      <c r="C76" s="152"/>
      <c r="D76" s="152"/>
      <c r="E76" s="152"/>
      <c r="F76" s="152"/>
      <c r="G76" s="152"/>
      <c r="H76" s="153"/>
      <c r="I76" s="154"/>
      <c r="J76" s="152" t="s">
        <v>306</v>
      </c>
      <c r="K76" s="152"/>
      <c r="L76" s="155"/>
      <c r="M76" s="155"/>
      <c r="N76" s="156"/>
      <c r="O76" s="157"/>
    </row>
    <row r="77" spans="1:15" s="103" customFormat="1" ht="12.75">
      <c r="A77" s="593" t="s">
        <v>131</v>
      </c>
      <c r="B77" s="593"/>
      <c r="C77" s="593"/>
      <c r="D77" s="593"/>
      <c r="E77" s="593"/>
      <c r="F77" s="593"/>
      <c r="G77" s="593"/>
      <c r="H77" s="158" t="s">
        <v>307</v>
      </c>
      <c r="I77" s="99"/>
      <c r="J77" s="594" t="s">
        <v>112</v>
      </c>
      <c r="K77" s="594"/>
      <c r="L77" s="155"/>
      <c r="M77" s="155"/>
      <c r="N77" s="156"/>
      <c r="O77" s="157"/>
    </row>
    <row r="78" spans="12:15" s="103" customFormat="1" ht="12.75">
      <c r="L78" s="155"/>
      <c r="M78" s="155"/>
      <c r="N78" s="156"/>
      <c r="O78" s="157"/>
    </row>
    <row r="79" spans="1:15" s="103" customFormat="1" ht="12.75">
      <c r="A79" s="159" t="s">
        <v>305</v>
      </c>
      <c r="B79" s="160"/>
      <c r="C79" s="160"/>
      <c r="D79" s="160"/>
      <c r="E79" s="160"/>
      <c r="F79" s="160"/>
      <c r="G79" s="160"/>
      <c r="H79" s="161"/>
      <c r="I79" s="162"/>
      <c r="J79" s="160" t="s">
        <v>306</v>
      </c>
      <c r="K79" s="160"/>
      <c r="L79" s="155"/>
      <c r="M79" s="155"/>
      <c r="N79" s="156"/>
      <c r="O79" s="157"/>
    </row>
    <row r="80" spans="1:15" s="103" customFormat="1" ht="12.75">
      <c r="A80" s="595" t="s">
        <v>308</v>
      </c>
      <c r="B80" s="595"/>
      <c r="C80" s="595"/>
      <c r="D80" s="595"/>
      <c r="E80" s="595"/>
      <c r="F80" s="595"/>
      <c r="G80" s="595"/>
      <c r="H80" s="163" t="s">
        <v>307</v>
      </c>
      <c r="I80" s="104"/>
      <c r="J80" s="542" t="s">
        <v>112</v>
      </c>
      <c r="K80" s="542"/>
      <c r="L80" s="155"/>
      <c r="M80" s="155"/>
      <c r="N80" s="156"/>
      <c r="O80" s="157"/>
    </row>
    <row r="81" spans="2:15" s="103" customFormat="1" ht="12.75">
      <c r="B81" s="588"/>
      <c r="C81" s="588"/>
      <c r="D81" s="588"/>
      <c r="E81" s="588"/>
      <c r="F81" s="588"/>
      <c r="G81" s="588"/>
      <c r="H81" s="588"/>
      <c r="I81" s="151"/>
      <c r="J81" s="164" t="s">
        <v>309</v>
      </c>
      <c r="K81" s="589"/>
      <c r="L81" s="589"/>
      <c r="M81" s="589"/>
      <c r="N81" s="590"/>
      <c r="O81" s="591"/>
    </row>
    <row r="82" spans="2:15" s="103" customFormat="1" ht="12.75">
      <c r="B82" s="151"/>
      <c r="C82" s="151"/>
      <c r="D82" s="151"/>
      <c r="E82" s="151"/>
      <c r="F82" s="151"/>
      <c r="G82" s="151"/>
      <c r="H82" s="151"/>
      <c r="I82" s="151"/>
      <c r="J82" s="164"/>
      <c r="K82" s="164"/>
      <c r="L82" s="164"/>
      <c r="M82" s="164"/>
      <c r="N82" s="165"/>
      <c r="O82" s="157"/>
    </row>
    <row r="83" spans="5:9" s="103" customFormat="1" ht="12.75" customHeight="1">
      <c r="E83" s="42"/>
      <c r="H83" s="90"/>
      <c r="I83" s="90"/>
    </row>
  </sheetData>
  <sheetProtection/>
  <mergeCells count="79">
    <mergeCell ref="B81:H81"/>
    <mergeCell ref="K81:M81"/>
    <mergeCell ref="N81:O81"/>
    <mergeCell ref="B72:E72"/>
    <mergeCell ref="B73:E73"/>
    <mergeCell ref="B74:E74"/>
    <mergeCell ref="A77:G77"/>
    <mergeCell ref="J77:K77"/>
    <mergeCell ref="A80:G80"/>
    <mergeCell ref="J80:K80"/>
    <mergeCell ref="B71:E71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59:E59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7:E57"/>
    <mergeCell ref="B58:E58"/>
    <mergeCell ref="B46:E46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N16:O16"/>
    <mergeCell ref="B18:E18"/>
    <mergeCell ref="B19:E19"/>
    <mergeCell ref="B20:E20"/>
    <mergeCell ref="B21:E21"/>
    <mergeCell ref="B22:E22"/>
    <mergeCell ref="A11:K11"/>
    <mergeCell ref="A13:K13"/>
    <mergeCell ref="A14:K14"/>
    <mergeCell ref="F15:L15"/>
    <mergeCell ref="A16:A17"/>
    <mergeCell ref="B16:E17"/>
    <mergeCell ref="F16:F17"/>
    <mergeCell ref="G16:I16"/>
    <mergeCell ref="J16:L16"/>
    <mergeCell ref="A10:K10"/>
    <mergeCell ref="A3:K4"/>
    <mergeCell ref="A5:K5"/>
    <mergeCell ref="A6:K6"/>
    <mergeCell ref="E8:I8"/>
    <mergeCell ref="A9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26.140625" style="0" customWidth="1"/>
    <col min="2" max="2" width="6.8515625" style="0" customWidth="1"/>
    <col min="6" max="6" width="10.140625" style="0" customWidth="1"/>
    <col min="8" max="8" width="8.8515625" style="0" customWidth="1"/>
    <col min="9" max="9" width="7.8515625" style="0" customWidth="1"/>
  </cols>
  <sheetData>
    <row r="1" spans="1:10" ht="12.75">
      <c r="A1" s="166"/>
      <c r="B1" s="167"/>
      <c r="C1" s="167"/>
      <c r="D1" s="167"/>
      <c r="E1" s="167"/>
      <c r="F1" s="168" t="s">
        <v>310</v>
      </c>
      <c r="G1" s="167"/>
      <c r="H1" s="167"/>
      <c r="I1" s="167"/>
      <c r="J1" s="167"/>
    </row>
    <row r="2" spans="1:10" ht="12.75">
      <c r="A2" s="167"/>
      <c r="B2" s="167"/>
      <c r="C2" s="169"/>
      <c r="D2" s="170"/>
      <c r="E2" s="167"/>
      <c r="F2" s="168" t="s">
        <v>311</v>
      </c>
      <c r="G2" s="167"/>
      <c r="H2" s="167"/>
      <c r="I2" s="167"/>
      <c r="J2" s="167"/>
    </row>
    <row r="3" spans="1:10" ht="12.75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5.75">
      <c r="A4" s="597" t="s">
        <v>312</v>
      </c>
      <c r="B4" s="597"/>
      <c r="C4" s="597"/>
      <c r="D4" s="597"/>
      <c r="E4" s="597"/>
      <c r="F4" s="597"/>
      <c r="G4" s="597"/>
      <c r="H4" s="597"/>
      <c r="I4" s="597"/>
      <c r="J4" s="597"/>
    </row>
    <row r="5" spans="1:12" ht="15.75">
      <c r="A5" s="598" t="s">
        <v>134</v>
      </c>
      <c r="B5" s="598"/>
      <c r="C5" s="598"/>
      <c r="D5" s="598"/>
      <c r="E5" s="598"/>
      <c r="F5" s="598"/>
      <c r="G5" s="598"/>
      <c r="H5" s="598"/>
      <c r="I5" s="598"/>
      <c r="J5" s="598"/>
      <c r="K5" s="171"/>
      <c r="L5" s="171"/>
    </row>
    <row r="6" spans="1:12" ht="15">
      <c r="A6" s="599" t="s">
        <v>144</v>
      </c>
      <c r="B6" s="599"/>
      <c r="C6" s="599"/>
      <c r="D6" s="599"/>
      <c r="E6" s="599"/>
      <c r="F6" s="599"/>
      <c r="G6" s="599"/>
      <c r="H6" s="599"/>
      <c r="I6" s="599"/>
      <c r="J6" s="599"/>
      <c r="K6" s="172"/>
      <c r="L6" s="172"/>
    </row>
    <row r="7" spans="1:12" ht="15">
      <c r="A7" s="598" t="s">
        <v>313</v>
      </c>
      <c r="B7" s="598"/>
      <c r="C7" s="598"/>
      <c r="D7" s="598"/>
      <c r="E7" s="598"/>
      <c r="F7" s="598"/>
      <c r="G7" s="598"/>
      <c r="H7" s="598"/>
      <c r="I7" s="598"/>
      <c r="J7" s="598"/>
      <c r="K7" s="173"/>
      <c r="L7" s="173"/>
    </row>
    <row r="8" spans="1:12" ht="15">
      <c r="A8" s="600" t="s">
        <v>314</v>
      </c>
      <c r="B8" s="600"/>
      <c r="C8" s="600"/>
      <c r="D8" s="600"/>
      <c r="E8" s="600"/>
      <c r="F8" s="600"/>
      <c r="G8" s="600"/>
      <c r="H8" s="600"/>
      <c r="I8" s="600"/>
      <c r="J8" s="600"/>
      <c r="K8" s="172"/>
      <c r="L8" s="172"/>
    </row>
    <row r="9" spans="1:12" ht="12.75">
      <c r="A9" s="596"/>
      <c r="B9" s="596"/>
      <c r="C9" s="596"/>
      <c r="D9" s="596"/>
      <c r="E9" s="596"/>
      <c r="F9" s="596"/>
      <c r="G9" s="596"/>
      <c r="H9" s="596"/>
      <c r="I9" s="596"/>
      <c r="J9" s="596"/>
      <c r="K9" s="174"/>
      <c r="L9" s="174"/>
    </row>
    <row r="10" spans="1:12" ht="15.75">
      <c r="A10" s="604" t="s">
        <v>315</v>
      </c>
      <c r="B10" s="604"/>
      <c r="C10" s="604"/>
      <c r="D10" s="604"/>
      <c r="E10" s="604"/>
      <c r="F10" s="604"/>
      <c r="G10" s="604"/>
      <c r="H10" s="604"/>
      <c r="I10" s="604"/>
      <c r="J10" s="604"/>
      <c r="K10" s="174"/>
      <c r="L10" s="174"/>
    </row>
    <row r="11" spans="1:12" ht="15.75">
      <c r="A11" s="605" t="s">
        <v>316</v>
      </c>
      <c r="B11" s="605"/>
      <c r="C11" s="605"/>
      <c r="D11" s="605"/>
      <c r="E11" s="605"/>
      <c r="F11" s="605"/>
      <c r="G11" s="605"/>
      <c r="H11" s="605"/>
      <c r="I11" s="605"/>
      <c r="J11" s="605"/>
      <c r="K11" s="175"/>
      <c r="L11" s="175"/>
    </row>
    <row r="12" spans="1:12" ht="15.7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2"/>
      <c r="L12" s="172"/>
    </row>
    <row r="13" spans="1:12" ht="15">
      <c r="A13" s="598" t="s">
        <v>317</v>
      </c>
      <c r="B13" s="598"/>
      <c r="C13" s="598"/>
      <c r="D13" s="598"/>
      <c r="E13" s="598"/>
      <c r="F13" s="598"/>
      <c r="G13" s="598"/>
      <c r="H13" s="598"/>
      <c r="I13" s="598"/>
      <c r="J13" s="598"/>
      <c r="K13" s="172"/>
      <c r="L13" s="172"/>
    </row>
    <row r="14" spans="1:12" ht="15">
      <c r="A14" s="606"/>
      <c r="B14" s="606"/>
      <c r="C14" s="606"/>
      <c r="D14" s="606"/>
      <c r="E14" s="606"/>
      <c r="F14" s="606"/>
      <c r="G14" s="606"/>
      <c r="H14" s="606"/>
      <c r="I14" s="606"/>
      <c r="J14" s="172"/>
      <c r="K14" s="172"/>
      <c r="L14" s="172"/>
    </row>
    <row r="15" spans="1:12" ht="15">
      <c r="A15" s="177"/>
      <c r="B15" s="607" t="s">
        <v>318</v>
      </c>
      <c r="C15" s="607"/>
      <c r="D15" s="607"/>
      <c r="E15" s="177"/>
      <c r="F15" s="177"/>
      <c r="G15" s="177"/>
      <c r="H15" s="177"/>
      <c r="I15" s="177"/>
      <c r="J15" s="172"/>
      <c r="K15" s="172"/>
      <c r="L15" s="172"/>
    </row>
    <row r="16" spans="1:9" ht="12.75">
      <c r="A16" s="178"/>
      <c r="B16" s="178"/>
      <c r="C16" s="178"/>
      <c r="D16" s="179" t="s">
        <v>319</v>
      </c>
      <c r="E16" s="180"/>
      <c r="F16" s="180"/>
      <c r="G16" s="180"/>
      <c r="H16" s="180"/>
      <c r="I16" s="180"/>
    </row>
    <row r="17" spans="1:9" ht="12.75">
      <c r="A17" s="601" t="s">
        <v>3</v>
      </c>
      <c r="B17" s="601" t="s">
        <v>320</v>
      </c>
      <c r="C17" s="601" t="s">
        <v>321</v>
      </c>
      <c r="D17" s="601"/>
      <c r="E17" s="601"/>
      <c r="F17" s="601"/>
      <c r="G17" s="601"/>
      <c r="H17" s="602" t="s">
        <v>233</v>
      </c>
      <c r="I17" s="601" t="s">
        <v>322</v>
      </c>
    </row>
    <row r="18" spans="1:9" ht="94.5">
      <c r="A18" s="601"/>
      <c r="B18" s="601"/>
      <c r="C18" s="181" t="s">
        <v>86</v>
      </c>
      <c r="D18" s="181" t="s">
        <v>78</v>
      </c>
      <c r="E18" s="181" t="s">
        <v>323</v>
      </c>
      <c r="F18" s="181" t="s">
        <v>108</v>
      </c>
      <c r="G18" s="182" t="s">
        <v>324</v>
      </c>
      <c r="H18" s="603"/>
      <c r="I18" s="601"/>
    </row>
    <row r="19" spans="1:9" ht="12.75">
      <c r="A19" s="183">
        <v>2</v>
      </c>
      <c r="B19" s="183">
        <v>3</v>
      </c>
      <c r="C19" s="184">
        <v>4</v>
      </c>
      <c r="D19" s="183">
        <v>5</v>
      </c>
      <c r="E19" s="185">
        <v>6</v>
      </c>
      <c r="F19" s="183">
        <v>7</v>
      </c>
      <c r="G19" s="185">
        <v>8</v>
      </c>
      <c r="H19" s="186">
        <v>9</v>
      </c>
      <c r="I19" s="187">
        <v>10</v>
      </c>
    </row>
    <row r="20" spans="1:9" ht="25.5">
      <c r="A20" s="188" t="s">
        <v>325</v>
      </c>
      <c r="B20" s="189"/>
      <c r="C20" s="190"/>
      <c r="D20" s="190"/>
      <c r="E20" s="190"/>
      <c r="F20" s="190"/>
      <c r="G20" s="190"/>
      <c r="H20" s="191">
        <f>SUM(C20:G20)</f>
        <v>0</v>
      </c>
      <c r="I20" s="190"/>
    </row>
    <row r="21" spans="1:9" ht="38.25">
      <c r="A21" s="192" t="s">
        <v>326</v>
      </c>
      <c r="B21" s="189"/>
      <c r="C21" s="193" t="s">
        <v>327</v>
      </c>
      <c r="D21" s="193"/>
      <c r="E21" s="193" t="s">
        <v>327</v>
      </c>
      <c r="F21" s="194"/>
      <c r="G21" s="194"/>
      <c r="H21" s="191">
        <f>SUM(D21)</f>
        <v>0</v>
      </c>
      <c r="I21" s="193" t="s">
        <v>327</v>
      </c>
    </row>
    <row r="22" spans="1:9" ht="38.25">
      <c r="A22" s="192" t="s">
        <v>328</v>
      </c>
      <c r="B22" s="189"/>
      <c r="C22" s="193" t="s">
        <v>327</v>
      </c>
      <c r="D22" s="193"/>
      <c r="E22" s="193" t="s">
        <v>327</v>
      </c>
      <c r="F22" s="194"/>
      <c r="G22" s="194"/>
      <c r="H22" s="191">
        <f>SUM(D22)</f>
        <v>0</v>
      </c>
      <c r="I22" s="193" t="s">
        <v>327</v>
      </c>
    </row>
    <row r="23" spans="1:9" ht="25.5">
      <c r="A23" s="192" t="s">
        <v>329</v>
      </c>
      <c r="B23" s="195"/>
      <c r="C23" s="193" t="s">
        <v>327</v>
      </c>
      <c r="D23" s="193"/>
      <c r="E23" s="193"/>
      <c r="F23" s="193" t="s">
        <v>327</v>
      </c>
      <c r="G23" s="196"/>
      <c r="H23" s="191">
        <f>SUM(D23,G23)</f>
        <v>0</v>
      </c>
      <c r="I23" s="193" t="s">
        <v>327</v>
      </c>
    </row>
    <row r="24" spans="1:9" ht="15.75">
      <c r="A24" s="192" t="s">
        <v>330</v>
      </c>
      <c r="B24" s="195"/>
      <c r="C24" s="193" t="s">
        <v>327</v>
      </c>
      <c r="D24" s="193" t="s">
        <v>327</v>
      </c>
      <c r="E24" s="193"/>
      <c r="F24" s="193" t="s">
        <v>327</v>
      </c>
      <c r="G24" s="194"/>
      <c r="H24" s="191">
        <f>SUM(E24)</f>
        <v>0</v>
      </c>
      <c r="I24" s="193" t="s">
        <v>327</v>
      </c>
    </row>
    <row r="25" spans="1:9" ht="15.75">
      <c r="A25" s="192" t="s">
        <v>331</v>
      </c>
      <c r="B25" s="195"/>
      <c r="C25" s="193" t="s">
        <v>327</v>
      </c>
      <c r="D25" s="193" t="s">
        <v>327</v>
      </c>
      <c r="E25" s="193"/>
      <c r="F25" s="193" t="s">
        <v>327</v>
      </c>
      <c r="G25" s="194"/>
      <c r="H25" s="191">
        <f>SUM(E25)</f>
        <v>0</v>
      </c>
      <c r="I25" s="193" t="s">
        <v>327</v>
      </c>
    </row>
    <row r="26" spans="1:9" ht="38.25">
      <c r="A26" s="192" t="s">
        <v>332</v>
      </c>
      <c r="B26" s="195"/>
      <c r="C26" s="193"/>
      <c r="D26" s="193" t="s">
        <v>327</v>
      </c>
      <c r="E26" s="193" t="s">
        <v>327</v>
      </c>
      <c r="F26" s="194"/>
      <c r="G26" s="194"/>
      <c r="H26" s="191">
        <f>SUM(C26)</f>
        <v>0</v>
      </c>
      <c r="I26" s="193"/>
    </row>
    <row r="27" spans="1:9" ht="38.25">
      <c r="A27" s="192" t="s">
        <v>333</v>
      </c>
      <c r="B27" s="189"/>
      <c r="C27" s="193" t="s">
        <v>327</v>
      </c>
      <c r="D27" s="193" t="s">
        <v>327</v>
      </c>
      <c r="E27" s="193" t="s">
        <v>327</v>
      </c>
      <c r="F27" s="193"/>
      <c r="G27" s="193">
        <v>-1536.8800000000047</v>
      </c>
      <c r="H27" s="191">
        <f>SUM(F27,G27)</f>
        <v>-1536.8800000000047</v>
      </c>
      <c r="I27" s="193"/>
    </row>
    <row r="28" spans="1:9" ht="25.5">
      <c r="A28" s="197" t="s">
        <v>325</v>
      </c>
      <c r="B28" s="189"/>
      <c r="C28" s="198">
        <f aca="true" t="shared" si="0" ref="C28:I28">SUM(C20:C27)</f>
        <v>0</v>
      </c>
      <c r="D28" s="198">
        <f t="shared" si="0"/>
        <v>0</v>
      </c>
      <c r="E28" s="198">
        <f t="shared" si="0"/>
        <v>0</v>
      </c>
      <c r="F28" s="198">
        <f t="shared" si="0"/>
        <v>0</v>
      </c>
      <c r="G28" s="198">
        <f t="shared" si="0"/>
        <v>-1536.8800000000047</v>
      </c>
      <c r="H28" s="198">
        <f t="shared" si="0"/>
        <v>-1536.8800000000047</v>
      </c>
      <c r="I28" s="198">
        <f t="shared" si="0"/>
        <v>0</v>
      </c>
    </row>
    <row r="29" spans="1:9" ht="38.25">
      <c r="A29" s="192" t="s">
        <v>326</v>
      </c>
      <c r="B29" s="189"/>
      <c r="C29" s="193" t="s">
        <v>327</v>
      </c>
      <c r="D29" s="193"/>
      <c r="E29" s="193" t="s">
        <v>327</v>
      </c>
      <c r="F29" s="194"/>
      <c r="G29" s="194"/>
      <c r="H29" s="191">
        <f>SUM(D22)</f>
        <v>0</v>
      </c>
      <c r="I29" s="193" t="s">
        <v>327</v>
      </c>
    </row>
    <row r="30" spans="1:9" ht="38.25">
      <c r="A30" s="192" t="s">
        <v>328</v>
      </c>
      <c r="B30" s="189"/>
      <c r="C30" s="193" t="s">
        <v>327</v>
      </c>
      <c r="D30" s="193"/>
      <c r="E30" s="193" t="s">
        <v>327</v>
      </c>
      <c r="F30" s="194"/>
      <c r="G30" s="194"/>
      <c r="H30" s="191">
        <f>SUM(D23)</f>
        <v>0</v>
      </c>
      <c r="I30" s="193" t="s">
        <v>327</v>
      </c>
    </row>
    <row r="31" spans="1:9" ht="25.5">
      <c r="A31" s="192" t="s">
        <v>334</v>
      </c>
      <c r="B31" s="189"/>
      <c r="C31" s="193" t="s">
        <v>327</v>
      </c>
      <c r="D31" s="193"/>
      <c r="E31" s="193"/>
      <c r="F31" s="193" t="s">
        <v>327</v>
      </c>
      <c r="G31" s="196"/>
      <c r="H31" s="191">
        <f>SUM(D31,G31)</f>
        <v>0</v>
      </c>
      <c r="I31" s="193" t="s">
        <v>327</v>
      </c>
    </row>
    <row r="32" spans="1:9" ht="15.75">
      <c r="A32" s="192" t="s">
        <v>330</v>
      </c>
      <c r="B32" s="189"/>
      <c r="C32" s="193" t="s">
        <v>327</v>
      </c>
      <c r="D32" s="193" t="s">
        <v>327</v>
      </c>
      <c r="E32" s="193"/>
      <c r="F32" s="193" t="s">
        <v>327</v>
      </c>
      <c r="G32" s="194"/>
      <c r="H32" s="191">
        <f>SUM(E32)</f>
        <v>0</v>
      </c>
      <c r="I32" s="193" t="s">
        <v>327</v>
      </c>
    </row>
    <row r="33" spans="1:9" ht="15.75">
      <c r="A33" s="192" t="s">
        <v>331</v>
      </c>
      <c r="B33" s="189"/>
      <c r="C33" s="193" t="s">
        <v>327</v>
      </c>
      <c r="D33" s="193" t="s">
        <v>327</v>
      </c>
      <c r="E33" s="193"/>
      <c r="F33" s="193" t="s">
        <v>327</v>
      </c>
      <c r="G33" s="194"/>
      <c r="H33" s="191">
        <f>SUM(E33)</f>
        <v>0</v>
      </c>
      <c r="I33" s="193" t="s">
        <v>327</v>
      </c>
    </row>
    <row r="34" spans="1:9" ht="38.25">
      <c r="A34" s="192" t="s">
        <v>332</v>
      </c>
      <c r="B34" s="189"/>
      <c r="C34" s="193"/>
      <c r="D34" s="193" t="s">
        <v>327</v>
      </c>
      <c r="E34" s="193" t="s">
        <v>327</v>
      </c>
      <c r="F34" s="194"/>
      <c r="G34" s="194"/>
      <c r="H34" s="191">
        <f>SUM(C34)</f>
        <v>0</v>
      </c>
      <c r="I34" s="193"/>
    </row>
    <row r="35" spans="1:9" ht="38.25">
      <c r="A35" s="199" t="s">
        <v>333</v>
      </c>
      <c r="B35" s="189"/>
      <c r="C35" s="193" t="s">
        <v>327</v>
      </c>
      <c r="D35" s="193" t="s">
        <v>327</v>
      </c>
      <c r="E35" s="193" t="s">
        <v>327</v>
      </c>
      <c r="F35" s="193"/>
      <c r="G35" s="193">
        <v>3613.7299999999814</v>
      </c>
      <c r="H35" s="191">
        <f>SUM(F35,G35)</f>
        <v>3613.7299999999814</v>
      </c>
      <c r="I35" s="193"/>
    </row>
    <row r="36" spans="1:9" ht="25.5">
      <c r="A36" s="200" t="s">
        <v>325</v>
      </c>
      <c r="B36" s="189"/>
      <c r="C36" s="190">
        <f aca="true" t="shared" si="1" ref="C36:I36">SUM(C28:C35)</f>
        <v>0</v>
      </c>
      <c r="D36" s="190">
        <f t="shared" si="1"/>
        <v>0</v>
      </c>
      <c r="E36" s="190">
        <f t="shared" si="1"/>
        <v>0</v>
      </c>
      <c r="F36" s="190">
        <f t="shared" si="1"/>
        <v>0</v>
      </c>
      <c r="G36" s="190">
        <f t="shared" si="1"/>
        <v>2076.8499999999767</v>
      </c>
      <c r="H36" s="190">
        <f t="shared" si="1"/>
        <v>2076.8499999999767</v>
      </c>
      <c r="I36" s="190">
        <f t="shared" si="1"/>
        <v>0</v>
      </c>
    </row>
    <row r="37" spans="1:9" ht="12.75" customHeight="1">
      <c r="A37" s="201"/>
      <c r="B37" s="202"/>
      <c r="C37" s="202"/>
      <c r="D37" s="202"/>
      <c r="E37" s="202"/>
      <c r="F37" s="202"/>
      <c r="G37" s="202"/>
      <c r="H37" s="202"/>
      <c r="I37" s="202"/>
    </row>
    <row r="38" spans="1:9" ht="12.75">
      <c r="A38" s="608"/>
      <c r="B38" s="608"/>
      <c r="C38" s="203"/>
      <c r="D38" s="608" t="s">
        <v>335</v>
      </c>
      <c r="E38" s="608"/>
      <c r="F38" s="202"/>
      <c r="G38" s="608" t="s">
        <v>336</v>
      </c>
      <c r="H38" s="608"/>
      <c r="I38" s="608"/>
    </row>
    <row r="39" spans="1:9" ht="12.75">
      <c r="A39" s="594"/>
      <c r="B39" s="594"/>
      <c r="C39" s="204"/>
      <c r="D39" s="609" t="s">
        <v>132</v>
      </c>
      <c r="E39" s="609"/>
      <c r="F39" s="202"/>
      <c r="G39" s="609" t="s">
        <v>112</v>
      </c>
      <c r="H39" s="610"/>
      <c r="I39" s="610"/>
    </row>
    <row r="40" spans="1:9" ht="12.75">
      <c r="A40" s="611"/>
      <c r="B40" s="611"/>
      <c r="C40" s="205"/>
      <c r="D40" s="611" t="s">
        <v>335</v>
      </c>
      <c r="E40" s="611"/>
      <c r="F40" s="206"/>
      <c r="G40" s="611" t="s">
        <v>336</v>
      </c>
      <c r="H40" s="611"/>
      <c r="I40" s="611"/>
    </row>
    <row r="41" spans="1:9" ht="12.75">
      <c r="A41" s="612"/>
      <c r="B41" s="612"/>
      <c r="C41" s="207"/>
      <c r="D41" s="613" t="s">
        <v>132</v>
      </c>
      <c r="E41" s="613"/>
      <c r="F41" s="206"/>
      <c r="G41" s="613" t="s">
        <v>112</v>
      </c>
      <c r="H41" s="614"/>
      <c r="I41" s="614"/>
    </row>
    <row r="42" spans="1:9" ht="12.75">
      <c r="A42" s="180"/>
      <c r="B42" s="180"/>
      <c r="C42" s="202"/>
      <c r="D42" s="202"/>
      <c r="E42" s="202"/>
      <c r="F42" s="202"/>
      <c r="G42" s="202"/>
      <c r="H42" s="202"/>
      <c r="I42" s="202"/>
    </row>
    <row r="45" ht="12.75" customHeight="1"/>
  </sheetData>
  <sheetProtection/>
  <mergeCells count="28">
    <mergeCell ref="A40:B40"/>
    <mergeCell ref="D40:E40"/>
    <mergeCell ref="G40:I40"/>
    <mergeCell ref="A41:B41"/>
    <mergeCell ref="D41:E41"/>
    <mergeCell ref="G41:I41"/>
    <mergeCell ref="A38:B38"/>
    <mergeCell ref="D38:E38"/>
    <mergeCell ref="G38:I38"/>
    <mergeCell ref="A39:B39"/>
    <mergeCell ref="D39:E39"/>
    <mergeCell ref="G39:I39"/>
    <mergeCell ref="A10:J10"/>
    <mergeCell ref="A11:J11"/>
    <mergeCell ref="A13:J13"/>
    <mergeCell ref="A14:I14"/>
    <mergeCell ref="B15:D15"/>
    <mergeCell ref="A17:A18"/>
    <mergeCell ref="B17:B18"/>
    <mergeCell ref="C17:G17"/>
    <mergeCell ref="H17:H18"/>
    <mergeCell ref="I17:I18"/>
    <mergeCell ref="A9:J9"/>
    <mergeCell ref="A4:J4"/>
    <mergeCell ref="A5:J5"/>
    <mergeCell ref="A6:J6"/>
    <mergeCell ref="A7:J7"/>
    <mergeCell ref="A8:J8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6.421875" style="210" bestFit="1" customWidth="1"/>
    <col min="2" max="2" width="30.57421875" style="210" bestFit="1" customWidth="1"/>
    <col min="3" max="10" width="15.7109375" style="210" customWidth="1"/>
    <col min="11" max="11" width="12.57421875" style="210" customWidth="1"/>
    <col min="12" max="12" width="32.140625" style="210" customWidth="1"/>
    <col min="13" max="13" width="35.28125" style="210" customWidth="1"/>
    <col min="14" max="14" width="35.8515625" style="210" customWidth="1"/>
    <col min="15" max="15" width="35.28125" style="210" customWidth="1"/>
    <col min="16" max="16" width="35.421875" style="210" customWidth="1"/>
    <col min="17" max="17" width="35.140625" style="210" customWidth="1"/>
    <col min="18" max="18" width="35.8515625" style="210" customWidth="1"/>
    <col min="19" max="16384" width="9.140625" style="210" customWidth="1"/>
  </cols>
  <sheetData>
    <row r="1" spans="1:10" ht="12.75">
      <c r="A1" s="208"/>
      <c r="B1" s="208"/>
      <c r="C1" s="208"/>
      <c r="D1" s="208"/>
      <c r="E1" s="208"/>
      <c r="F1" s="208"/>
      <c r="G1" s="208"/>
      <c r="H1" s="209" t="s">
        <v>337</v>
      </c>
      <c r="I1" s="208"/>
      <c r="J1" s="208"/>
    </row>
    <row r="2" spans="1:10" ht="12.75">
      <c r="A2" s="208"/>
      <c r="B2" s="208"/>
      <c r="C2" s="208"/>
      <c r="D2" s="208"/>
      <c r="E2" s="208"/>
      <c r="F2" s="208"/>
      <c r="G2" s="208"/>
      <c r="H2" s="209" t="s">
        <v>338</v>
      </c>
      <c r="I2" s="208"/>
      <c r="J2" s="208"/>
    </row>
    <row r="3" spans="1:10" ht="14.25">
      <c r="A3" s="616" t="s">
        <v>339</v>
      </c>
      <c r="B3" s="617"/>
      <c r="C3" s="617"/>
      <c r="D3" s="617"/>
      <c r="E3" s="617"/>
      <c r="F3" s="617"/>
      <c r="G3" s="617"/>
      <c r="H3" s="617"/>
      <c r="I3" s="617"/>
      <c r="J3" s="617"/>
    </row>
    <row r="4" spans="1:10" ht="12.75">
      <c r="A4" s="208"/>
      <c r="B4" s="208"/>
      <c r="C4" s="208"/>
      <c r="D4" s="208"/>
      <c r="E4" s="208"/>
      <c r="F4" s="208"/>
      <c r="G4" s="208"/>
      <c r="H4" s="208"/>
      <c r="I4" s="208"/>
      <c r="J4" s="208"/>
    </row>
    <row r="5" spans="1:10" ht="15.75">
      <c r="A5" s="597" t="s">
        <v>340</v>
      </c>
      <c r="B5" s="618"/>
      <c r="C5" s="618"/>
      <c r="D5" s="618"/>
      <c r="E5" s="618"/>
      <c r="F5" s="618"/>
      <c r="G5" s="618"/>
      <c r="H5" s="618"/>
      <c r="I5" s="618"/>
      <c r="J5" s="618"/>
    </row>
    <row r="6" spans="1:10" ht="12.75">
      <c r="A6" s="208"/>
      <c r="B6" s="208"/>
      <c r="C6" s="208"/>
      <c r="D6" s="208"/>
      <c r="E6" s="208"/>
      <c r="F6" s="208"/>
      <c r="G6" s="208"/>
      <c r="H6" s="208"/>
      <c r="I6" s="208"/>
      <c r="J6" s="208"/>
    </row>
    <row r="7" spans="1:18" ht="12.75">
      <c r="A7" s="619" t="s">
        <v>2</v>
      </c>
      <c r="B7" s="621" t="s">
        <v>3</v>
      </c>
      <c r="C7" s="621" t="s">
        <v>50</v>
      </c>
      <c r="D7" s="621" t="s">
        <v>90</v>
      </c>
      <c r="E7" s="621" t="s">
        <v>118</v>
      </c>
      <c r="F7" s="621"/>
      <c r="G7" s="621" t="s">
        <v>341</v>
      </c>
      <c r="H7" s="621"/>
      <c r="I7" s="621" t="s">
        <v>103</v>
      </c>
      <c r="J7" s="621" t="s">
        <v>233</v>
      </c>
      <c r="L7" s="622"/>
      <c r="M7" s="622"/>
      <c r="N7" s="622"/>
      <c r="O7" s="622"/>
      <c r="P7" s="622"/>
      <c r="Q7" s="622"/>
      <c r="R7" s="622"/>
    </row>
    <row r="8" spans="1:18" ht="24">
      <c r="A8" s="620"/>
      <c r="B8" s="621"/>
      <c r="C8" s="621"/>
      <c r="D8" s="621"/>
      <c r="E8" s="211" t="s">
        <v>342</v>
      </c>
      <c r="F8" s="211" t="s">
        <v>343</v>
      </c>
      <c r="G8" s="211" t="s">
        <v>344</v>
      </c>
      <c r="H8" s="211" t="s">
        <v>345</v>
      </c>
      <c r="I8" s="621"/>
      <c r="J8" s="621"/>
      <c r="L8" s="622"/>
      <c r="M8" s="622"/>
      <c r="N8" s="212"/>
      <c r="O8" s="212"/>
      <c r="P8" s="212"/>
      <c r="Q8" s="212"/>
      <c r="R8" s="622"/>
    </row>
    <row r="9" spans="1:18" ht="12.75">
      <c r="A9" s="213">
        <v>1</v>
      </c>
      <c r="B9" s="214">
        <v>2</v>
      </c>
      <c r="C9" s="214">
        <v>3</v>
      </c>
      <c r="D9" s="214">
        <v>4</v>
      </c>
      <c r="E9" s="214">
        <v>5</v>
      </c>
      <c r="F9" s="214">
        <v>6</v>
      </c>
      <c r="G9" s="214">
        <v>7</v>
      </c>
      <c r="H9" s="213">
        <v>8</v>
      </c>
      <c r="I9" s="214">
        <v>9</v>
      </c>
      <c r="J9" s="214">
        <v>10</v>
      </c>
      <c r="L9" s="215"/>
      <c r="M9" s="215"/>
      <c r="N9" s="215"/>
      <c r="O9" s="215"/>
      <c r="P9" s="215"/>
      <c r="Q9" s="216"/>
      <c r="R9" s="215"/>
    </row>
    <row r="10" spans="1:18" ht="36">
      <c r="A10" s="217" t="s">
        <v>346</v>
      </c>
      <c r="B10" s="218" t="s">
        <v>347</v>
      </c>
      <c r="C10" s="219"/>
      <c r="D10" s="219">
        <v>24.46</v>
      </c>
      <c r="E10" s="219"/>
      <c r="F10" s="219"/>
      <c r="G10" s="219"/>
      <c r="H10" s="219"/>
      <c r="I10" s="219"/>
      <c r="J10" s="220">
        <f aca="true" t="shared" si="0" ref="J10:J33">SUM(C10:I10)</f>
        <v>24.46</v>
      </c>
      <c r="K10" s="221"/>
      <c r="L10" s="222"/>
      <c r="M10" s="222"/>
      <c r="N10" s="222"/>
      <c r="O10" s="222"/>
      <c r="P10" s="222"/>
      <c r="Q10" s="222"/>
      <c r="R10" s="222"/>
    </row>
    <row r="11" spans="1:18" ht="24">
      <c r="A11" s="211" t="s">
        <v>348</v>
      </c>
      <c r="B11" s="223" t="s">
        <v>349</v>
      </c>
      <c r="C11" s="220">
        <f aca="true" t="shared" si="1" ref="C11:I11">SUM(C12:C13)</f>
        <v>0</v>
      </c>
      <c r="D11" s="220">
        <f t="shared" si="1"/>
        <v>35901.59</v>
      </c>
      <c r="E11" s="220">
        <f t="shared" si="1"/>
        <v>0</v>
      </c>
      <c r="F11" s="220">
        <f t="shared" si="1"/>
        <v>0</v>
      </c>
      <c r="G11" s="220">
        <f t="shared" si="1"/>
        <v>0</v>
      </c>
      <c r="H11" s="220">
        <f t="shared" si="1"/>
        <v>0</v>
      </c>
      <c r="I11" s="220">
        <f t="shared" si="1"/>
        <v>0</v>
      </c>
      <c r="J11" s="220">
        <f t="shared" si="0"/>
        <v>35901.59</v>
      </c>
      <c r="K11" s="221"/>
      <c r="L11" s="224"/>
      <c r="M11" s="224"/>
      <c r="N11" s="224"/>
      <c r="O11" s="224"/>
      <c r="P11" s="224"/>
      <c r="Q11" s="224"/>
      <c r="R11" s="224"/>
    </row>
    <row r="12" spans="1:18" ht="12.75">
      <c r="A12" s="211" t="s">
        <v>350</v>
      </c>
      <c r="B12" s="225" t="s">
        <v>351</v>
      </c>
      <c r="C12" s="219"/>
      <c r="D12" s="219">
        <v>34652.5</v>
      </c>
      <c r="E12" s="219"/>
      <c r="F12" s="219"/>
      <c r="G12" s="219"/>
      <c r="H12" s="219"/>
      <c r="I12" s="219"/>
      <c r="J12" s="220">
        <f t="shared" si="0"/>
        <v>34652.5</v>
      </c>
      <c r="K12" s="221"/>
      <c r="L12" s="222"/>
      <c r="M12" s="222"/>
      <c r="N12" s="222"/>
      <c r="O12" s="222"/>
      <c r="P12" s="222"/>
      <c r="Q12" s="222"/>
      <c r="R12" s="222"/>
    </row>
    <row r="13" spans="1:18" ht="24">
      <c r="A13" s="211" t="s">
        <v>352</v>
      </c>
      <c r="B13" s="225" t="s">
        <v>353</v>
      </c>
      <c r="C13" s="226"/>
      <c r="D13" s="226">
        <v>1249.09</v>
      </c>
      <c r="E13" s="226"/>
      <c r="F13" s="226"/>
      <c r="G13" s="226"/>
      <c r="H13" s="226"/>
      <c r="I13" s="226"/>
      <c r="J13" s="220">
        <f t="shared" si="0"/>
        <v>1249.09</v>
      </c>
      <c r="K13" s="221"/>
      <c r="L13" s="227"/>
      <c r="M13" s="227"/>
      <c r="N13" s="227"/>
      <c r="O13" s="227"/>
      <c r="P13" s="227"/>
      <c r="Q13" s="227"/>
      <c r="R13" s="227"/>
    </row>
    <row r="14" spans="1:18" ht="36">
      <c r="A14" s="211" t="s">
        <v>354</v>
      </c>
      <c r="B14" s="223" t="s">
        <v>355</v>
      </c>
      <c r="C14" s="220">
        <f aca="true" t="shared" si="2" ref="C14:I14">SUM(C15:C18)</f>
        <v>0</v>
      </c>
      <c r="D14" s="220">
        <f t="shared" si="2"/>
        <v>35324.22</v>
      </c>
      <c r="E14" s="220">
        <f t="shared" si="2"/>
        <v>0</v>
      </c>
      <c r="F14" s="220">
        <f t="shared" si="2"/>
        <v>0</v>
      </c>
      <c r="G14" s="220">
        <f t="shared" si="2"/>
        <v>0</v>
      </c>
      <c r="H14" s="220">
        <f t="shared" si="2"/>
        <v>0</v>
      </c>
      <c r="I14" s="220">
        <f t="shared" si="2"/>
        <v>0</v>
      </c>
      <c r="J14" s="220">
        <f t="shared" si="0"/>
        <v>35324.22</v>
      </c>
      <c r="K14" s="228"/>
      <c r="L14" s="224"/>
      <c r="M14" s="224"/>
      <c r="N14" s="224"/>
      <c r="O14" s="224"/>
      <c r="P14" s="224"/>
      <c r="Q14" s="224"/>
      <c r="R14" s="224"/>
    </row>
    <row r="15" spans="1:18" ht="12.75">
      <c r="A15" s="211" t="s">
        <v>356</v>
      </c>
      <c r="B15" s="229" t="s">
        <v>357</v>
      </c>
      <c r="C15" s="226"/>
      <c r="D15" s="226"/>
      <c r="E15" s="226"/>
      <c r="F15" s="226"/>
      <c r="G15" s="226"/>
      <c r="H15" s="226"/>
      <c r="I15" s="226"/>
      <c r="J15" s="220">
        <f t="shared" si="0"/>
        <v>0</v>
      </c>
      <c r="K15" s="230"/>
      <c r="L15" s="227"/>
      <c r="M15" s="227"/>
      <c r="N15" s="227"/>
      <c r="O15" s="227"/>
      <c r="P15" s="227"/>
      <c r="Q15" s="227"/>
      <c r="R15" s="227"/>
    </row>
    <row r="16" spans="1:18" ht="12.75">
      <c r="A16" s="211" t="s">
        <v>358</v>
      </c>
      <c r="B16" s="229" t="s">
        <v>359</v>
      </c>
      <c r="C16" s="231"/>
      <c r="D16" s="231"/>
      <c r="E16" s="231"/>
      <c r="F16" s="231"/>
      <c r="G16" s="231"/>
      <c r="H16" s="231"/>
      <c r="I16" s="231"/>
      <c r="J16" s="220">
        <f t="shared" si="0"/>
        <v>0</v>
      </c>
      <c r="K16" s="230"/>
      <c r="L16" s="227"/>
      <c r="M16" s="227"/>
      <c r="N16" s="227"/>
      <c r="O16" s="227"/>
      <c r="P16" s="227"/>
      <c r="Q16" s="227"/>
      <c r="R16" s="227"/>
    </row>
    <row r="17" spans="1:18" ht="12.75">
      <c r="A17" s="211" t="s">
        <v>360</v>
      </c>
      <c r="B17" s="232" t="s">
        <v>361</v>
      </c>
      <c r="C17" s="231"/>
      <c r="D17" s="231">
        <v>35324.22</v>
      </c>
      <c r="E17" s="231"/>
      <c r="F17" s="231"/>
      <c r="G17" s="231"/>
      <c r="H17" s="231"/>
      <c r="I17" s="231"/>
      <c r="J17" s="233">
        <f t="shared" si="0"/>
        <v>35324.22</v>
      </c>
      <c r="K17" s="230"/>
      <c r="L17" s="227"/>
      <c r="M17" s="227"/>
      <c r="N17" s="227"/>
      <c r="O17" s="227"/>
      <c r="P17" s="227"/>
      <c r="Q17" s="227"/>
      <c r="R17" s="227"/>
    </row>
    <row r="18" spans="1:18" ht="12.75">
      <c r="A18" s="211" t="s">
        <v>362</v>
      </c>
      <c r="B18" s="229" t="s">
        <v>363</v>
      </c>
      <c r="C18" s="226"/>
      <c r="D18" s="226"/>
      <c r="E18" s="226"/>
      <c r="F18" s="226"/>
      <c r="G18" s="226"/>
      <c r="H18" s="226"/>
      <c r="I18" s="226"/>
      <c r="J18" s="220">
        <f t="shared" si="0"/>
        <v>0</v>
      </c>
      <c r="K18" s="230"/>
      <c r="L18" s="227"/>
      <c r="M18" s="227"/>
      <c r="N18" s="227"/>
      <c r="O18" s="227"/>
      <c r="P18" s="227"/>
      <c r="Q18" s="227"/>
      <c r="R18" s="227"/>
    </row>
    <row r="19" spans="1:18" ht="12.75">
      <c r="A19" s="211" t="s">
        <v>364</v>
      </c>
      <c r="B19" s="234" t="s">
        <v>365</v>
      </c>
      <c r="C19" s="226"/>
      <c r="D19" s="226"/>
      <c r="E19" s="226"/>
      <c r="F19" s="226"/>
      <c r="G19" s="226"/>
      <c r="H19" s="226"/>
      <c r="I19" s="226"/>
      <c r="J19" s="220">
        <f t="shared" si="0"/>
        <v>0</v>
      </c>
      <c r="K19" s="230"/>
      <c r="L19" s="227"/>
      <c r="M19" s="227"/>
      <c r="N19" s="227"/>
      <c r="O19" s="227"/>
      <c r="P19" s="227"/>
      <c r="Q19" s="227"/>
      <c r="R19" s="227"/>
    </row>
    <row r="20" spans="1:18" ht="36">
      <c r="A20" s="217" t="s">
        <v>366</v>
      </c>
      <c r="B20" s="235" t="s">
        <v>367</v>
      </c>
      <c r="C20" s="220">
        <f>SUM(C10,C11,C19)-SUM(C14)</f>
        <v>0</v>
      </c>
      <c r="D20" s="220">
        <f aca="true" t="shared" si="3" ref="D20:I20">SUM(D10,D11,D19)-SUM(D14)</f>
        <v>601.8299999999945</v>
      </c>
      <c r="E20" s="220">
        <f t="shared" si="3"/>
        <v>0</v>
      </c>
      <c r="F20" s="220">
        <f t="shared" si="3"/>
        <v>0</v>
      </c>
      <c r="G20" s="220">
        <f t="shared" si="3"/>
        <v>0</v>
      </c>
      <c r="H20" s="220">
        <f t="shared" si="3"/>
        <v>0</v>
      </c>
      <c r="I20" s="220">
        <f t="shared" si="3"/>
        <v>0</v>
      </c>
      <c r="J20" s="220">
        <f t="shared" si="0"/>
        <v>601.8299999999945</v>
      </c>
      <c r="K20" s="221"/>
      <c r="L20" s="224"/>
      <c r="M20" s="224"/>
      <c r="N20" s="224"/>
      <c r="O20" s="224"/>
      <c r="P20" s="224"/>
      <c r="Q20" s="224"/>
      <c r="R20" s="224"/>
    </row>
    <row r="21" spans="1:18" ht="24">
      <c r="A21" s="211" t="s">
        <v>368</v>
      </c>
      <c r="B21" s="236" t="s">
        <v>369</v>
      </c>
      <c r="C21" s="219"/>
      <c r="D21" s="219"/>
      <c r="E21" s="219"/>
      <c r="F21" s="219"/>
      <c r="G21" s="219"/>
      <c r="H21" s="219"/>
      <c r="I21" s="219"/>
      <c r="J21" s="220">
        <f t="shared" si="0"/>
        <v>0</v>
      </c>
      <c r="K21" s="228"/>
      <c r="L21" s="222"/>
      <c r="M21" s="222"/>
      <c r="N21" s="222"/>
      <c r="O21" s="222"/>
      <c r="P21" s="222"/>
      <c r="Q21" s="222"/>
      <c r="R21" s="222"/>
    </row>
    <row r="22" spans="1:18" ht="36">
      <c r="A22" s="211" t="s">
        <v>370</v>
      </c>
      <c r="B22" s="236" t="s">
        <v>371</v>
      </c>
      <c r="C22" s="226"/>
      <c r="D22" s="226"/>
      <c r="E22" s="226"/>
      <c r="F22" s="226"/>
      <c r="G22" s="226"/>
      <c r="H22" s="226"/>
      <c r="I22" s="226"/>
      <c r="J22" s="220">
        <f t="shared" si="0"/>
        <v>0</v>
      </c>
      <c r="K22" s="230"/>
      <c r="L22" s="227"/>
      <c r="M22" s="227"/>
      <c r="N22" s="227"/>
      <c r="O22" s="227"/>
      <c r="P22" s="227"/>
      <c r="Q22" s="227"/>
      <c r="R22" s="227"/>
    </row>
    <row r="23" spans="1:18" ht="24">
      <c r="A23" s="211" t="s">
        <v>372</v>
      </c>
      <c r="B23" s="237" t="s">
        <v>373</v>
      </c>
      <c r="C23" s="219"/>
      <c r="D23" s="219"/>
      <c r="E23" s="219"/>
      <c r="F23" s="219"/>
      <c r="G23" s="219"/>
      <c r="H23" s="219"/>
      <c r="I23" s="219"/>
      <c r="J23" s="220">
        <f t="shared" si="0"/>
        <v>0</v>
      </c>
      <c r="K23" s="230"/>
      <c r="L23" s="222"/>
      <c r="M23" s="222"/>
      <c r="N23" s="222"/>
      <c r="O23" s="222"/>
      <c r="P23" s="222"/>
      <c r="Q23" s="222"/>
      <c r="R23" s="222"/>
    </row>
    <row r="24" spans="1:18" ht="24">
      <c r="A24" s="211" t="s">
        <v>374</v>
      </c>
      <c r="B24" s="237" t="s">
        <v>375</v>
      </c>
      <c r="C24" s="226"/>
      <c r="D24" s="226"/>
      <c r="E24" s="226"/>
      <c r="F24" s="226"/>
      <c r="G24" s="226"/>
      <c r="H24" s="226"/>
      <c r="I24" s="226"/>
      <c r="J24" s="220">
        <f t="shared" si="0"/>
        <v>0</v>
      </c>
      <c r="K24" s="230"/>
      <c r="L24" s="227"/>
      <c r="M24" s="227"/>
      <c r="N24" s="227"/>
      <c r="O24" s="227"/>
      <c r="P24" s="227"/>
      <c r="Q24" s="227"/>
      <c r="R24" s="227"/>
    </row>
    <row r="25" spans="1:18" ht="48">
      <c r="A25" s="211" t="s">
        <v>376</v>
      </c>
      <c r="B25" s="237" t="s">
        <v>377</v>
      </c>
      <c r="C25" s="220">
        <f>SUM(C26:C29)</f>
        <v>0</v>
      </c>
      <c r="D25" s="220">
        <f aca="true" t="shared" si="4" ref="D25:I25">SUM(D26:D29)</f>
        <v>0</v>
      </c>
      <c r="E25" s="220">
        <f t="shared" si="4"/>
        <v>0</v>
      </c>
      <c r="F25" s="220">
        <f t="shared" si="4"/>
        <v>0</v>
      </c>
      <c r="G25" s="220">
        <f t="shared" si="4"/>
        <v>0</v>
      </c>
      <c r="H25" s="220">
        <f t="shared" si="4"/>
        <v>0</v>
      </c>
      <c r="I25" s="220">
        <f t="shared" si="4"/>
        <v>0</v>
      </c>
      <c r="J25" s="220">
        <f t="shared" si="0"/>
        <v>0</v>
      </c>
      <c r="K25" s="230"/>
      <c r="L25" s="238"/>
      <c r="M25" s="238"/>
      <c r="N25" s="238"/>
      <c r="O25" s="238"/>
      <c r="P25" s="238"/>
      <c r="Q25" s="238"/>
      <c r="R25" s="238"/>
    </row>
    <row r="26" spans="1:18" ht="12.75">
      <c r="A26" s="211" t="s">
        <v>378</v>
      </c>
      <c r="B26" s="239" t="s">
        <v>357</v>
      </c>
      <c r="C26" s="226"/>
      <c r="D26" s="226"/>
      <c r="E26" s="226"/>
      <c r="F26" s="226"/>
      <c r="G26" s="226"/>
      <c r="H26" s="226"/>
      <c r="I26" s="226"/>
      <c r="J26" s="220">
        <f t="shared" si="0"/>
        <v>0</v>
      </c>
      <c r="K26" s="230"/>
      <c r="L26" s="240"/>
      <c r="M26" s="240"/>
      <c r="N26" s="240"/>
      <c r="O26" s="240"/>
      <c r="P26" s="240"/>
      <c r="Q26" s="240"/>
      <c r="R26" s="240"/>
    </row>
    <row r="27" spans="1:18" ht="12.75">
      <c r="A27" s="211" t="s">
        <v>379</v>
      </c>
      <c r="B27" s="239" t="s">
        <v>359</v>
      </c>
      <c r="C27" s="226"/>
      <c r="D27" s="226"/>
      <c r="E27" s="226"/>
      <c r="F27" s="226"/>
      <c r="G27" s="226"/>
      <c r="H27" s="226"/>
      <c r="I27" s="226"/>
      <c r="J27" s="220">
        <f t="shared" si="0"/>
        <v>0</v>
      </c>
      <c r="K27" s="230"/>
      <c r="L27" s="240"/>
      <c r="M27" s="240"/>
      <c r="N27" s="240"/>
      <c r="O27" s="240"/>
      <c r="P27" s="240"/>
      <c r="Q27" s="240"/>
      <c r="R27" s="240"/>
    </row>
    <row r="28" spans="1:18" ht="12.75">
      <c r="A28" s="211" t="s">
        <v>380</v>
      </c>
      <c r="B28" s="239" t="s">
        <v>381</v>
      </c>
      <c r="C28" s="226"/>
      <c r="D28" s="226"/>
      <c r="E28" s="226"/>
      <c r="F28" s="226"/>
      <c r="G28" s="226"/>
      <c r="H28" s="226"/>
      <c r="I28" s="226"/>
      <c r="J28" s="220">
        <f t="shared" si="0"/>
        <v>0</v>
      </c>
      <c r="K28" s="230"/>
      <c r="L28" s="240"/>
      <c r="M28" s="240"/>
      <c r="N28" s="240"/>
      <c r="O28" s="240"/>
      <c r="P28" s="240"/>
      <c r="Q28" s="240"/>
      <c r="R28" s="240"/>
    </row>
    <row r="29" spans="1:18" ht="12.75">
      <c r="A29" s="211" t="s">
        <v>382</v>
      </c>
      <c r="B29" s="239" t="s">
        <v>363</v>
      </c>
      <c r="C29" s="226"/>
      <c r="D29" s="226"/>
      <c r="E29" s="226"/>
      <c r="F29" s="226"/>
      <c r="G29" s="226"/>
      <c r="H29" s="226"/>
      <c r="I29" s="226"/>
      <c r="J29" s="220">
        <f t="shared" si="0"/>
        <v>0</v>
      </c>
      <c r="K29" s="230"/>
      <c r="L29" s="240"/>
      <c r="M29" s="240"/>
      <c r="N29" s="240"/>
      <c r="O29" s="240"/>
      <c r="P29" s="240"/>
      <c r="Q29" s="240"/>
      <c r="R29" s="240"/>
    </row>
    <row r="30" spans="1:18" ht="12.75">
      <c r="A30" s="211" t="s">
        <v>383</v>
      </c>
      <c r="B30" s="237" t="s">
        <v>384</v>
      </c>
      <c r="C30" s="226"/>
      <c r="D30" s="226"/>
      <c r="E30" s="226"/>
      <c r="F30" s="226"/>
      <c r="G30" s="226"/>
      <c r="H30" s="226"/>
      <c r="I30" s="226"/>
      <c r="J30" s="220">
        <f t="shared" si="0"/>
        <v>0</v>
      </c>
      <c r="K30" s="230"/>
      <c r="L30" s="240"/>
      <c r="M30" s="240"/>
      <c r="N30" s="240"/>
      <c r="O30" s="240"/>
      <c r="P30" s="240"/>
      <c r="Q30" s="240"/>
      <c r="R30" s="240"/>
    </row>
    <row r="31" spans="1:18" ht="36">
      <c r="A31" s="217" t="s">
        <v>385</v>
      </c>
      <c r="B31" s="241" t="s">
        <v>386</v>
      </c>
      <c r="C31" s="220">
        <f>SUM(C21,C22,C23,C30)-SUM(C24,C25)</f>
        <v>0</v>
      </c>
      <c r="D31" s="220">
        <f aca="true" t="shared" si="5" ref="D31:I31">SUM(D21,D22,D23,D30)-SUM(D24,D25)</f>
        <v>0</v>
      </c>
      <c r="E31" s="220">
        <f t="shared" si="5"/>
        <v>0</v>
      </c>
      <c r="F31" s="220">
        <f t="shared" si="5"/>
        <v>0</v>
      </c>
      <c r="G31" s="220">
        <f t="shared" si="5"/>
        <v>0</v>
      </c>
      <c r="H31" s="220">
        <f t="shared" si="5"/>
        <v>0</v>
      </c>
      <c r="I31" s="220">
        <f t="shared" si="5"/>
        <v>0</v>
      </c>
      <c r="J31" s="220">
        <f t="shared" si="0"/>
        <v>0</v>
      </c>
      <c r="K31" s="230"/>
      <c r="L31" s="238"/>
      <c r="M31" s="238"/>
      <c r="N31" s="238"/>
      <c r="O31" s="238"/>
      <c r="P31" s="238"/>
      <c r="Q31" s="238"/>
      <c r="R31" s="238"/>
    </row>
    <row r="32" spans="1:18" ht="36">
      <c r="A32" s="217" t="s">
        <v>387</v>
      </c>
      <c r="B32" s="241" t="s">
        <v>388</v>
      </c>
      <c r="C32" s="220">
        <f>SUM(C20,C31)</f>
        <v>0</v>
      </c>
      <c r="D32" s="220">
        <f aca="true" t="shared" si="6" ref="D32:I32">SUM(D20,D31)</f>
        <v>601.8299999999945</v>
      </c>
      <c r="E32" s="220">
        <f t="shared" si="6"/>
        <v>0</v>
      </c>
      <c r="F32" s="220">
        <f t="shared" si="6"/>
        <v>0</v>
      </c>
      <c r="G32" s="220">
        <f t="shared" si="6"/>
        <v>0</v>
      </c>
      <c r="H32" s="220">
        <f t="shared" si="6"/>
        <v>0</v>
      </c>
      <c r="I32" s="220">
        <f t="shared" si="6"/>
        <v>0</v>
      </c>
      <c r="J32" s="220">
        <f t="shared" si="0"/>
        <v>601.8299999999945</v>
      </c>
      <c r="K32" s="230"/>
      <c r="L32" s="238"/>
      <c r="M32" s="238"/>
      <c r="N32" s="238"/>
      <c r="O32" s="238"/>
      <c r="P32" s="238"/>
      <c r="Q32" s="238"/>
      <c r="R32" s="238"/>
    </row>
    <row r="33" spans="1:18" ht="24">
      <c r="A33" s="217" t="s">
        <v>389</v>
      </c>
      <c r="B33" s="241" t="s">
        <v>390</v>
      </c>
      <c r="C33" s="220">
        <f>SUM(C10,C21)</f>
        <v>0</v>
      </c>
      <c r="D33" s="220">
        <f aca="true" t="shared" si="7" ref="D33:I33">SUM(D10,D21)</f>
        <v>24.46</v>
      </c>
      <c r="E33" s="220">
        <f t="shared" si="7"/>
        <v>0</v>
      </c>
      <c r="F33" s="220">
        <f t="shared" si="7"/>
        <v>0</v>
      </c>
      <c r="G33" s="220">
        <f t="shared" si="7"/>
        <v>0</v>
      </c>
      <c r="H33" s="220">
        <f t="shared" si="7"/>
        <v>0</v>
      </c>
      <c r="I33" s="220">
        <f t="shared" si="7"/>
        <v>0</v>
      </c>
      <c r="J33" s="220">
        <f t="shared" si="0"/>
        <v>24.46</v>
      </c>
      <c r="K33" s="230"/>
      <c r="L33" s="238"/>
      <c r="M33" s="238"/>
      <c r="N33" s="238"/>
      <c r="O33" s="238"/>
      <c r="P33" s="238"/>
      <c r="Q33" s="238"/>
      <c r="R33" s="238"/>
    </row>
    <row r="34" spans="1:18" ht="12.75">
      <c r="A34" s="242"/>
      <c r="B34" s="242"/>
      <c r="C34" s="208"/>
      <c r="D34" s="208"/>
      <c r="E34" s="243" t="s">
        <v>391</v>
      </c>
      <c r="F34" s="208"/>
      <c r="G34" s="208"/>
      <c r="H34" s="208"/>
      <c r="I34" s="208"/>
      <c r="J34" s="208"/>
      <c r="L34" s="244"/>
      <c r="M34" s="244"/>
      <c r="N34" s="244"/>
      <c r="O34" s="244"/>
      <c r="P34" s="244"/>
      <c r="Q34" s="244"/>
      <c r="R34" s="244"/>
    </row>
    <row r="35" spans="1:18" ht="12.75" customHeight="1">
      <c r="A35" s="615" t="s">
        <v>392</v>
      </c>
      <c r="B35" s="615"/>
      <c r="C35" s="615"/>
      <c r="D35" s="615"/>
      <c r="E35" s="615"/>
      <c r="F35" s="615"/>
      <c r="G35" s="615"/>
      <c r="H35" s="208"/>
      <c r="I35" s="208"/>
      <c r="J35" s="208"/>
      <c r="L35" s="244"/>
      <c r="M35" s="244"/>
      <c r="N35" s="244"/>
      <c r="O35" s="244"/>
      <c r="P35" s="244"/>
      <c r="Q35" s="244"/>
      <c r="R35" s="244"/>
    </row>
    <row r="36" spans="12:18" ht="12.75">
      <c r="L36" s="244"/>
      <c r="M36" s="244"/>
      <c r="N36" s="244"/>
      <c r="O36" s="244"/>
      <c r="P36" s="244"/>
      <c r="Q36" s="244"/>
      <c r="R36" s="244"/>
    </row>
    <row r="37" spans="1:18" s="103" customFormat="1" ht="12.75">
      <c r="A37" s="245"/>
      <c r="B37" s="245"/>
      <c r="C37" s="245"/>
      <c r="D37" s="245"/>
      <c r="E37" s="71"/>
      <c r="F37" s="99"/>
      <c r="G37" s="99"/>
      <c r="L37" s="42"/>
      <c r="M37" s="42"/>
      <c r="N37" s="42"/>
      <c r="O37" s="42"/>
      <c r="P37" s="42"/>
      <c r="Q37" s="42"/>
      <c r="R37" s="42"/>
    </row>
    <row r="38" spans="1:18" s="103" customFormat="1" ht="12.75">
      <c r="A38" s="245"/>
      <c r="B38" s="245"/>
      <c r="C38" s="245"/>
      <c r="D38" s="245"/>
      <c r="E38" s="71"/>
      <c r="F38" s="99"/>
      <c r="G38" s="99"/>
      <c r="L38" s="42"/>
      <c r="M38" s="42"/>
      <c r="N38" s="42"/>
      <c r="O38" s="42"/>
      <c r="P38" s="42"/>
      <c r="Q38" s="42"/>
      <c r="R38" s="42"/>
    </row>
    <row r="39" spans="5:18" s="103" customFormat="1" ht="12.75" customHeight="1">
      <c r="E39" s="42"/>
      <c r="H39" s="90"/>
      <c r="L39" s="42"/>
      <c r="M39" s="42"/>
      <c r="N39" s="42"/>
      <c r="O39" s="42"/>
      <c r="P39" s="42"/>
      <c r="Q39" s="42"/>
      <c r="R39" s="42"/>
    </row>
  </sheetData>
  <sheetProtection/>
  <mergeCells count="16">
    <mergeCell ref="L7:L8"/>
    <mergeCell ref="M7:M8"/>
    <mergeCell ref="N7:O7"/>
    <mergeCell ref="P7:Q7"/>
    <mergeCell ref="R7:R8"/>
    <mergeCell ref="A35:G35"/>
    <mergeCell ref="A3:J3"/>
    <mergeCell ref="A5:J5"/>
    <mergeCell ref="A7:A8"/>
    <mergeCell ref="B7:B8"/>
    <mergeCell ref="C7:C8"/>
    <mergeCell ref="D7:D8"/>
    <mergeCell ref="E7:F7"/>
    <mergeCell ref="G7:H7"/>
    <mergeCell ref="I7:I8"/>
    <mergeCell ref="J7:J8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140625" style="210" bestFit="1" customWidth="1"/>
    <col min="2" max="2" width="70.00390625" style="210" customWidth="1"/>
    <col min="3" max="3" width="27.57421875" style="210" customWidth="1"/>
    <col min="4" max="4" width="30.8515625" style="210" customWidth="1"/>
    <col min="5" max="5" width="9.140625" style="210" customWidth="1"/>
    <col min="6" max="6" width="5.8515625" style="210" customWidth="1"/>
    <col min="7" max="7" width="44.00390625" style="210" customWidth="1"/>
    <col min="8" max="16384" width="9.140625" style="210" customWidth="1"/>
  </cols>
  <sheetData>
    <row r="1" spans="1:4" ht="12.75">
      <c r="A1" s="208"/>
      <c r="B1" s="208"/>
      <c r="C1" s="208"/>
      <c r="D1" s="209" t="s">
        <v>393</v>
      </c>
    </row>
    <row r="2" spans="1:4" ht="12.75">
      <c r="A2" s="208"/>
      <c r="B2" s="208"/>
      <c r="C2" s="208"/>
      <c r="D2" s="209" t="s">
        <v>394</v>
      </c>
    </row>
    <row r="3" spans="1:4" ht="12.75">
      <c r="A3" s="623" t="s">
        <v>395</v>
      </c>
      <c r="B3" s="618"/>
      <c r="C3" s="618"/>
      <c r="D3" s="618"/>
    </row>
    <row r="4" spans="1:4" ht="12.75">
      <c r="A4" s="624" t="s">
        <v>396</v>
      </c>
      <c r="B4" s="618"/>
      <c r="C4" s="618"/>
      <c r="D4" s="618"/>
    </row>
    <row r="5" spans="1:4" ht="12.75">
      <c r="A5" s="208"/>
      <c r="B5" s="208"/>
      <c r="C5" s="208"/>
      <c r="D5" s="208"/>
    </row>
    <row r="6" spans="1:7" ht="25.5">
      <c r="A6" s="246" t="s">
        <v>2</v>
      </c>
      <c r="B6" s="247" t="s">
        <v>397</v>
      </c>
      <c r="C6" s="247" t="s">
        <v>5</v>
      </c>
      <c r="D6" s="247" t="s">
        <v>6</v>
      </c>
      <c r="G6" s="248"/>
    </row>
    <row r="7" spans="1:7" ht="12.75">
      <c r="A7" s="249">
        <v>1</v>
      </c>
      <c r="B7" s="250">
        <v>2</v>
      </c>
      <c r="C7" s="250">
        <v>3</v>
      </c>
      <c r="D7" s="250">
        <v>4</v>
      </c>
      <c r="G7" s="251"/>
    </row>
    <row r="8" spans="1:7" ht="12.75">
      <c r="A8" s="252" t="s">
        <v>346</v>
      </c>
      <c r="B8" s="253" t="s">
        <v>50</v>
      </c>
      <c r="C8" s="88"/>
      <c r="D8" s="88"/>
      <c r="G8" s="95"/>
    </row>
    <row r="9" spans="1:7" ht="12.75">
      <c r="A9" s="252" t="s">
        <v>348</v>
      </c>
      <c r="B9" s="199" t="s">
        <v>90</v>
      </c>
      <c r="C9" s="88">
        <v>601.83</v>
      </c>
      <c r="D9" s="88">
        <v>24.46</v>
      </c>
      <c r="G9" s="95"/>
    </row>
    <row r="10" spans="1:7" ht="12.75">
      <c r="A10" s="252" t="s">
        <v>354</v>
      </c>
      <c r="B10" s="199" t="s">
        <v>118</v>
      </c>
      <c r="C10" s="88"/>
      <c r="D10" s="88"/>
      <c r="G10" s="95"/>
    </row>
    <row r="11" spans="1:7" ht="12.75">
      <c r="A11" s="252" t="s">
        <v>364</v>
      </c>
      <c r="B11" s="199" t="s">
        <v>398</v>
      </c>
      <c r="C11" s="88"/>
      <c r="D11" s="88"/>
      <c r="G11" s="95"/>
    </row>
    <row r="12" spans="1:7" ht="12.75">
      <c r="A12" s="252" t="s">
        <v>366</v>
      </c>
      <c r="B12" s="199" t="s">
        <v>103</v>
      </c>
      <c r="C12" s="88"/>
      <c r="D12" s="88"/>
      <c r="G12" s="95"/>
    </row>
    <row r="13" spans="1:7" ht="12.75">
      <c r="A13" s="252" t="s">
        <v>368</v>
      </c>
      <c r="B13" s="254" t="s">
        <v>399</v>
      </c>
      <c r="C13" s="255">
        <f>SUM(C8:C12)</f>
        <v>601.83</v>
      </c>
      <c r="D13" s="255">
        <f>SUM(D8:D12)</f>
        <v>24.46</v>
      </c>
      <c r="G13" s="256"/>
    </row>
    <row r="14" spans="1:4" ht="12.75">
      <c r="A14" s="242"/>
      <c r="B14" s="242"/>
      <c r="C14" s="242"/>
      <c r="D14" s="242"/>
    </row>
    <row r="15" spans="1:4" ht="12.75">
      <c r="A15" s="625" t="s">
        <v>391</v>
      </c>
      <c r="B15" s="625"/>
      <c r="C15" s="625"/>
      <c r="D15" s="625"/>
    </row>
    <row r="16" spans="1:4" ht="12.75">
      <c r="A16" s="244"/>
      <c r="B16" s="244"/>
      <c r="C16" s="244"/>
      <c r="D16" s="244"/>
    </row>
    <row r="17" spans="1:7" s="103" customFormat="1" ht="12.75">
      <c r="A17" s="245"/>
      <c r="B17" s="245"/>
      <c r="C17" s="245"/>
      <c r="D17" s="245"/>
      <c r="E17" s="71"/>
      <c r="F17" s="99"/>
      <c r="G17" s="99"/>
    </row>
    <row r="18" spans="1:7" s="103" customFormat="1" ht="12.75">
      <c r="A18" s="245"/>
      <c r="B18" s="245"/>
      <c r="C18" s="245"/>
      <c r="D18" s="245"/>
      <c r="E18" s="71"/>
      <c r="F18" s="99"/>
      <c r="G18" s="99"/>
    </row>
    <row r="19" spans="5:7" s="103" customFormat="1" ht="12.75" customHeight="1">
      <c r="E19" s="71"/>
      <c r="F19" s="99"/>
      <c r="G19" s="99"/>
    </row>
  </sheetData>
  <sheetProtection/>
  <mergeCells count="3">
    <mergeCell ref="A3:D3"/>
    <mergeCell ref="A4:D4"/>
    <mergeCell ref="A15:D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4.421875" style="110" customWidth="1"/>
    <col min="2" max="2" width="56.421875" style="110" customWidth="1"/>
    <col min="3" max="3" width="12.28125" style="110" customWidth="1"/>
    <col min="4" max="4" width="13.28125" style="110" customWidth="1"/>
    <col min="5" max="7" width="12.28125" style="110" customWidth="1"/>
    <col min="8" max="8" width="16.7109375" style="110" customWidth="1"/>
    <col min="9" max="9" width="9.140625" style="110" customWidth="1"/>
    <col min="10" max="10" width="44.00390625" style="110" customWidth="1"/>
    <col min="11" max="11" width="39.7109375" style="110" customWidth="1"/>
    <col min="12" max="16384" width="9.140625" style="110" customWidth="1"/>
  </cols>
  <sheetData>
    <row r="1" ht="15">
      <c r="F1" s="110" t="s">
        <v>400</v>
      </c>
    </row>
    <row r="2" ht="15">
      <c r="F2" s="110" t="s">
        <v>401</v>
      </c>
    </row>
    <row r="4" spans="1:8" ht="15">
      <c r="A4" s="627" t="s">
        <v>402</v>
      </c>
      <c r="B4" s="627"/>
      <c r="C4" s="627"/>
      <c r="D4" s="627"/>
      <c r="E4" s="627"/>
      <c r="F4" s="627"/>
      <c r="G4" s="627"/>
      <c r="H4" s="627"/>
    </row>
    <row r="5" spans="1:8" ht="15">
      <c r="A5" s="627" t="s">
        <v>403</v>
      </c>
      <c r="B5" s="627"/>
      <c r="C5" s="627"/>
      <c r="D5" s="627"/>
      <c r="E5" s="627"/>
      <c r="F5" s="627"/>
      <c r="G5" s="627"/>
      <c r="H5" s="627"/>
    </row>
    <row r="7" spans="1:8" ht="15">
      <c r="A7" s="627" t="s">
        <v>404</v>
      </c>
      <c r="B7" s="627"/>
      <c r="C7" s="627"/>
      <c r="D7" s="627"/>
      <c r="E7" s="627"/>
      <c r="F7" s="627"/>
      <c r="G7" s="627"/>
      <c r="H7" s="627"/>
    </row>
    <row r="9" spans="1:12" ht="15" customHeight="1">
      <c r="A9" s="628" t="s">
        <v>2</v>
      </c>
      <c r="B9" s="628" t="s">
        <v>405</v>
      </c>
      <c r="C9" s="628" t="s">
        <v>406</v>
      </c>
      <c r="D9" s="628"/>
      <c r="E9" s="628"/>
      <c r="F9" s="628" t="s">
        <v>407</v>
      </c>
      <c r="G9" s="628"/>
      <c r="H9" s="628"/>
      <c r="J9" s="626"/>
      <c r="K9" s="626"/>
      <c r="L9" s="626"/>
    </row>
    <row r="10" spans="1:12" ht="42.75">
      <c r="A10" s="628"/>
      <c r="B10" s="628"/>
      <c r="C10" s="257" t="s">
        <v>52</v>
      </c>
      <c r="D10" s="257" t="s">
        <v>408</v>
      </c>
      <c r="E10" s="257" t="s">
        <v>233</v>
      </c>
      <c r="F10" s="257" t="s">
        <v>52</v>
      </c>
      <c r="G10" s="257" t="s">
        <v>408</v>
      </c>
      <c r="H10" s="257" t="s">
        <v>233</v>
      </c>
      <c r="J10" s="258"/>
      <c r="K10" s="258"/>
      <c r="L10" s="258"/>
    </row>
    <row r="11" spans="1:12" ht="15">
      <c r="A11" s="259">
        <v>1</v>
      </c>
      <c r="B11" s="259">
        <v>2</v>
      </c>
      <c r="C11" s="259">
        <v>3</v>
      </c>
      <c r="D11" s="259">
        <v>4</v>
      </c>
      <c r="E11" s="259" t="s">
        <v>409</v>
      </c>
      <c r="F11" s="259">
        <v>6</v>
      </c>
      <c r="G11" s="259">
        <v>7</v>
      </c>
      <c r="H11" s="259" t="s">
        <v>410</v>
      </c>
      <c r="J11" s="260"/>
      <c r="K11" s="260"/>
      <c r="L11" s="260"/>
    </row>
    <row r="12" spans="1:12" ht="45">
      <c r="A12" s="259" t="s">
        <v>346</v>
      </c>
      <c r="B12" s="261" t="s">
        <v>411</v>
      </c>
      <c r="C12" s="262"/>
      <c r="D12" s="262">
        <v>1145.210000000001</v>
      </c>
      <c r="E12" s="262">
        <f>SUM(C12,D12)</f>
        <v>1145.210000000001</v>
      </c>
      <c r="F12" s="262"/>
      <c r="G12" s="262">
        <v>803.3400000000443</v>
      </c>
      <c r="H12" s="262">
        <f>SUM(F12,G12)</f>
        <v>803.3400000000443</v>
      </c>
      <c r="J12" s="258"/>
      <c r="K12" s="258"/>
      <c r="L12" s="258"/>
    </row>
    <row r="13" spans="1:12" ht="45">
      <c r="A13" s="259" t="s">
        <v>348</v>
      </c>
      <c r="B13" s="261" t="s">
        <v>412</v>
      </c>
      <c r="C13" s="262"/>
      <c r="D13" s="262">
        <v>543788.47</v>
      </c>
      <c r="E13" s="262">
        <f>SUM(C13,D13)</f>
        <v>543788.47</v>
      </c>
      <c r="F13" s="262"/>
      <c r="G13" s="262">
        <v>532708.8800000001</v>
      </c>
      <c r="H13" s="262">
        <f>SUM(F13,G13)</f>
        <v>532708.8800000001</v>
      </c>
      <c r="J13" s="258"/>
      <c r="K13" s="258"/>
      <c r="L13" s="258"/>
    </row>
    <row r="14" spans="1:12" ht="60">
      <c r="A14" s="259" t="s">
        <v>354</v>
      </c>
      <c r="B14" s="261" t="s">
        <v>413</v>
      </c>
      <c r="C14" s="262"/>
      <c r="D14" s="262">
        <v>599396.35</v>
      </c>
      <c r="E14" s="262">
        <f>SUM(C14,D14)</f>
        <v>599396.35</v>
      </c>
      <c r="F14" s="262"/>
      <c r="G14" s="262">
        <v>590447.47</v>
      </c>
      <c r="H14" s="262">
        <f>SUM(F14,G14)</f>
        <v>590447.47</v>
      </c>
      <c r="J14" s="258"/>
      <c r="K14" s="258"/>
      <c r="L14" s="258"/>
    </row>
    <row r="15" spans="1:12" ht="15">
      <c r="A15" s="259" t="s">
        <v>364</v>
      </c>
      <c r="B15" s="261" t="s">
        <v>62</v>
      </c>
      <c r="C15" s="262"/>
      <c r="D15" s="262">
        <v>3219.92</v>
      </c>
      <c r="E15" s="262">
        <f>SUM(C15,D15)</f>
        <v>3219.92</v>
      </c>
      <c r="F15" s="262"/>
      <c r="G15" s="262">
        <v>2594.4799999999996</v>
      </c>
      <c r="H15" s="262">
        <f>SUM(F15,G15)</f>
        <v>2594.4799999999996</v>
      </c>
      <c r="J15" s="258"/>
      <c r="K15" s="258"/>
      <c r="L15" s="258"/>
    </row>
    <row r="16" spans="1:12" ht="15">
      <c r="A16" s="259" t="s">
        <v>366</v>
      </c>
      <c r="B16" s="261" t="s">
        <v>233</v>
      </c>
      <c r="C16" s="262">
        <f>SUM(C12:C15)</f>
        <v>0</v>
      </c>
      <c r="D16" s="262">
        <f>SUM(D12:D15)</f>
        <v>1147549.9499999997</v>
      </c>
      <c r="E16" s="262">
        <f>SUM(C16,D16)</f>
        <v>1147549.9499999997</v>
      </c>
      <c r="F16" s="262">
        <f>SUM(F12:F15)</f>
        <v>0</v>
      </c>
      <c r="G16" s="262">
        <f>SUM(G12:G15)</f>
        <v>1126554.1700000002</v>
      </c>
      <c r="H16" s="262">
        <f>SUM(F16,G16)</f>
        <v>1126554.1700000002</v>
      </c>
      <c r="J16" s="258"/>
      <c r="K16" s="258"/>
      <c r="L16" s="258"/>
    </row>
    <row r="18" spans="3:5" ht="15">
      <c r="C18" s="263"/>
      <c r="D18" s="263"/>
      <c r="E18" s="263"/>
    </row>
    <row r="19" spans="3:5" ht="15">
      <c r="C19" s="264"/>
      <c r="D19" s="264"/>
      <c r="E19" s="264"/>
    </row>
    <row r="20" spans="3:5" ht="15">
      <c r="C20" s="264"/>
      <c r="D20" s="264"/>
      <c r="E20" s="264"/>
    </row>
    <row r="21" spans="1:12" ht="15">
      <c r="A21" s="103"/>
      <c r="B21" s="103"/>
      <c r="C21" s="103"/>
      <c r="D21" s="103"/>
      <c r="E21" s="42"/>
      <c r="F21" s="103"/>
      <c r="G21" s="103"/>
      <c r="H21" s="90"/>
      <c r="I21" s="103"/>
      <c r="J21" s="103"/>
      <c r="K21" s="103"/>
      <c r="L21" s="103"/>
    </row>
  </sheetData>
  <sheetProtection/>
  <mergeCells count="8">
    <mergeCell ref="J9:L9"/>
    <mergeCell ref="A4:H4"/>
    <mergeCell ref="A5:H5"/>
    <mergeCell ref="A7:H7"/>
    <mergeCell ref="A9:A10"/>
    <mergeCell ref="B9:B10"/>
    <mergeCell ref="C9:E9"/>
    <mergeCell ref="F9:H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00390625" style="265" customWidth="1"/>
    <col min="2" max="2" width="32.8515625" style="110" customWidth="1"/>
    <col min="3" max="10" width="15.7109375" style="110" customWidth="1"/>
    <col min="11" max="11" width="13.140625" style="110" customWidth="1"/>
    <col min="12" max="13" width="15.7109375" style="110" customWidth="1"/>
    <col min="14" max="14" width="9.140625" style="110" customWidth="1"/>
    <col min="15" max="15" width="54.421875" style="110" customWidth="1"/>
    <col min="16" max="16" width="50.28125" style="110" customWidth="1"/>
    <col min="17" max="18" width="9.140625" style="110" customWidth="1"/>
    <col min="19" max="19" width="50.140625" style="110" customWidth="1"/>
    <col min="20" max="20" width="9.140625" style="110" customWidth="1"/>
    <col min="21" max="21" width="50.8515625" style="110" customWidth="1"/>
    <col min="22" max="22" width="9.140625" style="110" customWidth="1"/>
    <col min="23" max="23" width="49.7109375" style="110" customWidth="1"/>
    <col min="24" max="24" width="33.8515625" style="110" customWidth="1"/>
    <col min="25" max="16384" width="9.140625" style="110" customWidth="1"/>
  </cols>
  <sheetData>
    <row r="1" spans="9:11" ht="15">
      <c r="I1" s="266"/>
      <c r="J1" s="266"/>
      <c r="K1" s="266"/>
    </row>
    <row r="2" ht="15">
      <c r="I2" s="110" t="s">
        <v>414</v>
      </c>
    </row>
    <row r="3" ht="15">
      <c r="I3" s="110" t="s">
        <v>415</v>
      </c>
    </row>
    <row r="4" ht="15"/>
    <row r="5" spans="1:13" ht="15">
      <c r="A5" s="629" t="s">
        <v>416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</row>
    <row r="6" spans="1:13" ht="15">
      <c r="A6" s="629" t="s">
        <v>417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</row>
    <row r="7" ht="15"/>
    <row r="8" spans="1:13" ht="15">
      <c r="A8" s="629" t="s">
        <v>418</v>
      </c>
      <c r="B8" s="630"/>
      <c r="C8" s="630"/>
      <c r="D8" s="630"/>
      <c r="E8" s="630"/>
      <c r="F8" s="630"/>
      <c r="G8" s="630"/>
      <c r="H8" s="630"/>
      <c r="I8" s="630"/>
      <c r="J8" s="630"/>
      <c r="K8" s="630"/>
      <c r="L8" s="630"/>
      <c r="M8" s="630"/>
    </row>
    <row r="9" ht="15"/>
    <row r="10" spans="1:24" ht="15">
      <c r="A10" s="631" t="s">
        <v>2</v>
      </c>
      <c r="B10" s="631" t="s">
        <v>419</v>
      </c>
      <c r="C10" s="631" t="s">
        <v>420</v>
      </c>
      <c r="D10" s="631" t="s">
        <v>421</v>
      </c>
      <c r="E10" s="631"/>
      <c r="F10" s="631"/>
      <c r="G10" s="631"/>
      <c r="H10" s="631"/>
      <c r="I10" s="631"/>
      <c r="J10" s="632"/>
      <c r="K10" s="632"/>
      <c r="L10" s="631"/>
      <c r="M10" s="631" t="s">
        <v>422</v>
      </c>
      <c r="O10" s="626"/>
      <c r="P10" s="626"/>
      <c r="Q10" s="626"/>
      <c r="R10" s="626"/>
      <c r="S10" s="626"/>
      <c r="T10" s="626"/>
      <c r="U10" s="626"/>
      <c r="V10" s="626"/>
      <c r="W10" s="626"/>
      <c r="X10" s="626"/>
    </row>
    <row r="11" spans="1:24" ht="114">
      <c r="A11" s="631"/>
      <c r="B11" s="631"/>
      <c r="C11" s="631"/>
      <c r="D11" s="267" t="s">
        <v>423</v>
      </c>
      <c r="E11" s="267" t="s">
        <v>424</v>
      </c>
      <c r="F11" s="267" t="s">
        <v>425</v>
      </c>
      <c r="G11" s="267" t="s">
        <v>426</v>
      </c>
      <c r="H11" s="267" t="s">
        <v>427</v>
      </c>
      <c r="I11" s="268" t="s">
        <v>428</v>
      </c>
      <c r="J11" s="267" t="s">
        <v>429</v>
      </c>
      <c r="K11" s="269" t="s">
        <v>430</v>
      </c>
      <c r="L11" s="270" t="s">
        <v>431</v>
      </c>
      <c r="M11" s="631"/>
      <c r="O11" s="626"/>
      <c r="P11" s="258"/>
      <c r="Q11" s="258"/>
      <c r="R11" s="258"/>
      <c r="S11" s="258"/>
      <c r="T11" s="258"/>
      <c r="U11" s="258"/>
      <c r="V11" s="258"/>
      <c r="W11" s="271"/>
      <c r="X11" s="271"/>
    </row>
    <row r="12" spans="1:24" ht="15">
      <c r="A12" s="272">
        <v>1</v>
      </c>
      <c r="B12" s="272">
        <v>2</v>
      </c>
      <c r="C12" s="272">
        <v>3</v>
      </c>
      <c r="D12" s="272">
        <v>4</v>
      </c>
      <c r="E12" s="272">
        <v>5</v>
      </c>
      <c r="F12" s="272">
        <v>6</v>
      </c>
      <c r="G12" s="272">
        <v>7</v>
      </c>
      <c r="H12" s="272">
        <v>8</v>
      </c>
      <c r="I12" s="272">
        <v>9</v>
      </c>
      <c r="J12" s="272">
        <v>10</v>
      </c>
      <c r="K12" s="273" t="s">
        <v>432</v>
      </c>
      <c r="L12" s="272">
        <v>12</v>
      </c>
      <c r="M12" s="272">
        <v>13</v>
      </c>
      <c r="O12" s="274"/>
      <c r="P12" s="274"/>
      <c r="Q12" s="274"/>
      <c r="R12" s="274"/>
      <c r="S12" s="274"/>
      <c r="T12" s="274"/>
      <c r="U12" s="274"/>
      <c r="V12" s="274"/>
      <c r="W12" s="224"/>
      <c r="X12" s="274"/>
    </row>
    <row r="13" spans="1:24" ht="85.5">
      <c r="A13" s="267" t="s">
        <v>346</v>
      </c>
      <c r="B13" s="275" t="s">
        <v>433</v>
      </c>
      <c r="C13" s="220">
        <f aca="true" t="shared" si="0" ref="C13:L13">SUM(C14:C15)</f>
        <v>1145.2100000000003</v>
      </c>
      <c r="D13" s="220">
        <f t="shared" si="0"/>
        <v>340274.55</v>
      </c>
      <c r="E13" s="220">
        <f t="shared" si="0"/>
        <v>0</v>
      </c>
      <c r="F13" s="220">
        <f t="shared" si="0"/>
        <v>369.29</v>
      </c>
      <c r="G13" s="220">
        <f t="shared" si="0"/>
        <v>0</v>
      </c>
      <c r="H13" s="220">
        <f t="shared" si="0"/>
        <v>0</v>
      </c>
      <c r="I13" s="220">
        <f t="shared" si="0"/>
        <v>-340965.19</v>
      </c>
      <c r="J13" s="220">
        <f t="shared" si="0"/>
        <v>0</v>
      </c>
      <c r="K13" s="220">
        <f t="shared" si="0"/>
        <v>-20.52</v>
      </c>
      <c r="L13" s="220">
        <f t="shared" si="0"/>
        <v>0</v>
      </c>
      <c r="M13" s="220">
        <f aca="true" t="shared" si="1" ref="M13:M25">SUM(C13:L13)</f>
        <v>803.339999999986</v>
      </c>
      <c r="O13" s="276"/>
      <c r="P13" s="276"/>
      <c r="Q13" s="276"/>
      <c r="R13" s="276"/>
      <c r="S13" s="276"/>
      <c r="T13" s="276"/>
      <c r="U13" s="276"/>
      <c r="V13" s="276"/>
      <c r="W13" s="276"/>
      <c r="X13" s="276"/>
    </row>
    <row r="14" spans="1:24" ht="15">
      <c r="A14" s="277" t="s">
        <v>434</v>
      </c>
      <c r="B14" s="261" t="s">
        <v>435</v>
      </c>
      <c r="C14" s="278">
        <v>1124.7</v>
      </c>
      <c r="D14" s="278"/>
      <c r="E14" s="278"/>
      <c r="F14" s="278">
        <v>369.29</v>
      </c>
      <c r="G14" s="278"/>
      <c r="H14" s="278"/>
      <c r="I14" s="278">
        <v>-690.6500000000001</v>
      </c>
      <c r="J14" s="278"/>
      <c r="K14" s="278"/>
      <c r="L14" s="278"/>
      <c r="M14" s="220">
        <f t="shared" si="1"/>
        <v>803.3399999999999</v>
      </c>
      <c r="O14" s="279"/>
      <c r="P14" s="279"/>
      <c r="Q14" s="279"/>
      <c r="R14" s="279"/>
      <c r="S14" s="279"/>
      <c r="T14" s="279"/>
      <c r="U14" s="279"/>
      <c r="V14" s="279"/>
      <c r="W14" s="279"/>
      <c r="X14" s="280"/>
    </row>
    <row r="15" spans="1:24" ht="30">
      <c r="A15" s="277" t="s">
        <v>436</v>
      </c>
      <c r="B15" s="261" t="s">
        <v>437</v>
      </c>
      <c r="C15" s="278">
        <v>20.51000000000022</v>
      </c>
      <c r="D15" s="278">
        <v>340274.55</v>
      </c>
      <c r="E15" s="278"/>
      <c r="F15" s="278"/>
      <c r="G15" s="278"/>
      <c r="H15" s="278"/>
      <c r="I15" s="278">
        <v>-340274.54</v>
      </c>
      <c r="J15" s="278"/>
      <c r="K15" s="278">
        <v>-20.52</v>
      </c>
      <c r="L15" s="278"/>
      <c r="M15" s="220">
        <f t="shared" si="1"/>
        <v>1.8626877817951026E-11</v>
      </c>
      <c r="O15" s="279"/>
      <c r="P15" s="279"/>
      <c r="Q15" s="279"/>
      <c r="R15" s="279"/>
      <c r="S15" s="279"/>
      <c r="T15" s="279"/>
      <c r="U15" s="279"/>
      <c r="V15" s="279"/>
      <c r="W15" s="279"/>
      <c r="X15" s="280"/>
    </row>
    <row r="16" spans="1:24" ht="85.5">
      <c r="A16" s="267" t="s">
        <v>348</v>
      </c>
      <c r="B16" s="275" t="s">
        <v>438</v>
      </c>
      <c r="C16" s="220">
        <f aca="true" t="shared" si="2" ref="C16:L16">SUM(C17:C18)</f>
        <v>543788.47</v>
      </c>
      <c r="D16" s="220">
        <f t="shared" si="2"/>
        <v>652805.8500000001</v>
      </c>
      <c r="E16" s="220">
        <f t="shared" si="2"/>
        <v>0</v>
      </c>
      <c r="F16" s="220">
        <f t="shared" si="2"/>
        <v>0</v>
      </c>
      <c r="G16" s="220">
        <f t="shared" si="2"/>
        <v>0</v>
      </c>
      <c r="H16" s="220">
        <f t="shared" si="2"/>
        <v>0</v>
      </c>
      <c r="I16" s="220">
        <f t="shared" si="2"/>
        <v>-663885.4400000001</v>
      </c>
      <c r="J16" s="220">
        <f t="shared" si="2"/>
        <v>0</v>
      </c>
      <c r="K16" s="220">
        <f t="shared" si="2"/>
        <v>0</v>
      </c>
      <c r="L16" s="220">
        <f t="shared" si="2"/>
        <v>0</v>
      </c>
      <c r="M16" s="220">
        <f t="shared" si="1"/>
        <v>532708.88</v>
      </c>
      <c r="O16" s="276"/>
      <c r="P16" s="276"/>
      <c r="Q16" s="276"/>
      <c r="R16" s="276"/>
      <c r="S16" s="276"/>
      <c r="T16" s="276"/>
      <c r="U16" s="276"/>
      <c r="V16" s="276"/>
      <c r="W16" s="276"/>
      <c r="X16" s="238"/>
    </row>
    <row r="17" spans="1:24" ht="15">
      <c r="A17" s="277" t="s">
        <v>439</v>
      </c>
      <c r="B17" s="261" t="s">
        <v>435</v>
      </c>
      <c r="C17" s="278">
        <v>542528.63</v>
      </c>
      <c r="D17" s="278">
        <v>30186.04</v>
      </c>
      <c r="E17" s="278"/>
      <c r="F17" s="278"/>
      <c r="G17" s="278"/>
      <c r="H17" s="278"/>
      <c r="I17" s="278">
        <v>-41464.43</v>
      </c>
      <c r="J17" s="278"/>
      <c r="K17" s="278"/>
      <c r="L17" s="278"/>
      <c r="M17" s="220">
        <f t="shared" si="1"/>
        <v>531250.24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80"/>
    </row>
    <row r="18" spans="1:24" ht="30">
      <c r="A18" s="277" t="s">
        <v>440</v>
      </c>
      <c r="B18" s="261" t="s">
        <v>437</v>
      </c>
      <c r="C18" s="278">
        <v>1259.8400000000001</v>
      </c>
      <c r="D18" s="278">
        <v>622619.81</v>
      </c>
      <c r="E18" s="278"/>
      <c r="F18" s="278"/>
      <c r="G18" s="278"/>
      <c r="H18" s="278"/>
      <c r="I18" s="278">
        <v>-622421.01</v>
      </c>
      <c r="J18" s="278"/>
      <c r="K18" s="278"/>
      <c r="L18" s="278"/>
      <c r="M18" s="220">
        <f t="shared" si="1"/>
        <v>1458.640000000014</v>
      </c>
      <c r="O18" s="279"/>
      <c r="P18" s="279"/>
      <c r="Q18" s="279"/>
      <c r="R18" s="279"/>
      <c r="S18" s="279"/>
      <c r="T18" s="279"/>
      <c r="U18" s="279"/>
      <c r="V18" s="279"/>
      <c r="W18" s="279"/>
      <c r="X18" s="280"/>
    </row>
    <row r="19" spans="1:24" ht="142.5">
      <c r="A19" s="267" t="s">
        <v>354</v>
      </c>
      <c r="B19" s="275" t="s">
        <v>441</v>
      </c>
      <c r="C19" s="220">
        <f aca="true" t="shared" si="3" ref="C19:L19">SUM(C20:C21)</f>
        <v>599396.35</v>
      </c>
      <c r="D19" s="220">
        <f t="shared" si="3"/>
        <v>0</v>
      </c>
      <c r="E19" s="220">
        <f t="shared" si="3"/>
        <v>0</v>
      </c>
      <c r="F19" s="220">
        <f t="shared" si="3"/>
        <v>0</v>
      </c>
      <c r="G19" s="220">
        <f t="shared" si="3"/>
        <v>0</v>
      </c>
      <c r="H19" s="220">
        <f t="shared" si="3"/>
        <v>0</v>
      </c>
      <c r="I19" s="220">
        <f t="shared" si="3"/>
        <v>-8948.88</v>
      </c>
      <c r="J19" s="220">
        <f>SUM(J20:J21)</f>
        <v>0</v>
      </c>
      <c r="K19" s="220">
        <f t="shared" si="3"/>
        <v>0</v>
      </c>
      <c r="L19" s="220">
        <f t="shared" si="3"/>
        <v>0</v>
      </c>
      <c r="M19" s="220">
        <f t="shared" si="1"/>
        <v>590447.47</v>
      </c>
      <c r="O19" s="276"/>
      <c r="P19" s="276"/>
      <c r="Q19" s="276"/>
      <c r="R19" s="276"/>
      <c r="S19" s="276"/>
      <c r="T19" s="276"/>
      <c r="U19" s="276"/>
      <c r="V19" s="276"/>
      <c r="W19" s="276"/>
      <c r="X19" s="238"/>
    </row>
    <row r="20" spans="1:24" ht="15">
      <c r="A20" s="277" t="s">
        <v>356</v>
      </c>
      <c r="B20" s="261" t="s">
        <v>435</v>
      </c>
      <c r="C20" s="278">
        <v>599396.35</v>
      </c>
      <c r="D20" s="278"/>
      <c r="E20" s="278"/>
      <c r="F20" s="278"/>
      <c r="G20" s="278"/>
      <c r="H20" s="278"/>
      <c r="I20" s="278">
        <v>-8948.88</v>
      </c>
      <c r="J20" s="278"/>
      <c r="K20" s="278"/>
      <c r="L20" s="278"/>
      <c r="M20" s="220">
        <f t="shared" si="1"/>
        <v>590447.47</v>
      </c>
      <c r="O20" s="279"/>
      <c r="P20" s="279"/>
      <c r="Q20" s="279"/>
      <c r="R20" s="279"/>
      <c r="S20" s="279"/>
      <c r="T20" s="279"/>
      <c r="U20" s="279"/>
      <c r="V20" s="279"/>
      <c r="W20" s="279"/>
      <c r="X20" s="280"/>
    </row>
    <row r="21" spans="1:24" ht="30">
      <c r="A21" s="277" t="s">
        <v>442</v>
      </c>
      <c r="B21" s="261" t="s">
        <v>437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20">
        <f t="shared" si="1"/>
        <v>0</v>
      </c>
      <c r="O21" s="279"/>
      <c r="P21" s="279"/>
      <c r="Q21" s="279"/>
      <c r="R21" s="279"/>
      <c r="S21" s="279"/>
      <c r="T21" s="279"/>
      <c r="U21" s="279"/>
      <c r="V21" s="279"/>
      <c r="W21" s="279"/>
      <c r="X21" s="280"/>
    </row>
    <row r="22" spans="1:24" ht="15">
      <c r="A22" s="267" t="s">
        <v>364</v>
      </c>
      <c r="B22" s="275" t="s">
        <v>443</v>
      </c>
      <c r="C22" s="220">
        <f aca="true" t="shared" si="4" ref="C22:L22">SUM(C23:C24)</f>
        <v>3220.92</v>
      </c>
      <c r="D22" s="220">
        <f t="shared" si="4"/>
        <v>0</v>
      </c>
      <c r="E22" s="220">
        <f>SUM(E23:E24)</f>
        <v>0</v>
      </c>
      <c r="F22" s="220">
        <f t="shared" si="4"/>
        <v>879.8</v>
      </c>
      <c r="G22" s="220">
        <f t="shared" si="4"/>
        <v>0</v>
      </c>
      <c r="H22" s="220">
        <f t="shared" si="4"/>
        <v>0</v>
      </c>
      <c r="I22" s="220">
        <f t="shared" si="4"/>
        <v>-1506.24</v>
      </c>
      <c r="J22" s="220">
        <f>SUM(J23:J24)</f>
        <v>0</v>
      </c>
      <c r="K22" s="220">
        <f t="shared" si="4"/>
        <v>0</v>
      </c>
      <c r="L22" s="220">
        <f t="shared" si="4"/>
        <v>0</v>
      </c>
      <c r="M22" s="220">
        <f t="shared" si="1"/>
        <v>2594.4800000000005</v>
      </c>
      <c r="O22" s="276"/>
      <c r="P22" s="276"/>
      <c r="Q22" s="276"/>
      <c r="R22" s="276"/>
      <c r="S22" s="276"/>
      <c r="T22" s="276"/>
      <c r="U22" s="276"/>
      <c r="V22" s="276"/>
      <c r="W22" s="276"/>
      <c r="X22" s="238"/>
    </row>
    <row r="23" spans="1:24" ht="15">
      <c r="A23" s="277" t="s">
        <v>444</v>
      </c>
      <c r="B23" s="261" t="s">
        <v>435</v>
      </c>
      <c r="C23" s="278">
        <v>3220.92</v>
      </c>
      <c r="D23" s="278"/>
      <c r="E23" s="278"/>
      <c r="F23" s="278">
        <v>879.8</v>
      </c>
      <c r="G23" s="278"/>
      <c r="H23" s="278"/>
      <c r="I23" s="278">
        <v>-1506.24</v>
      </c>
      <c r="J23" s="278"/>
      <c r="K23" s="278"/>
      <c r="L23" s="278"/>
      <c r="M23" s="220">
        <f t="shared" si="1"/>
        <v>2594.4800000000005</v>
      </c>
      <c r="O23" s="279"/>
      <c r="P23" s="279"/>
      <c r="Q23" s="279"/>
      <c r="R23" s="279"/>
      <c r="S23" s="279"/>
      <c r="T23" s="279"/>
      <c r="U23" s="279"/>
      <c r="V23" s="279"/>
      <c r="W23" s="279"/>
      <c r="X23" s="280"/>
    </row>
    <row r="24" spans="1:24" ht="30">
      <c r="A24" s="277" t="s">
        <v>445</v>
      </c>
      <c r="B24" s="261" t="s">
        <v>437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20">
        <f t="shared" si="1"/>
        <v>0</v>
      </c>
      <c r="O24" s="279"/>
      <c r="P24" s="279"/>
      <c r="Q24" s="279"/>
      <c r="R24" s="279"/>
      <c r="S24" s="279"/>
      <c r="T24" s="279"/>
      <c r="U24" s="279"/>
      <c r="V24" s="279"/>
      <c r="W24" s="279"/>
      <c r="X24" s="280"/>
    </row>
    <row r="25" spans="1:24" ht="15">
      <c r="A25" s="267" t="s">
        <v>366</v>
      </c>
      <c r="B25" s="275" t="s">
        <v>446</v>
      </c>
      <c r="C25" s="281">
        <f aca="true" t="shared" si="5" ref="C25:L25">SUM(C13,C16,C19,C22)</f>
        <v>1147550.9499999997</v>
      </c>
      <c r="D25" s="281">
        <f t="shared" si="5"/>
        <v>993080.4000000001</v>
      </c>
      <c r="E25" s="281">
        <f t="shared" si="5"/>
        <v>0</v>
      </c>
      <c r="F25" s="281">
        <f t="shared" si="5"/>
        <v>1249.09</v>
      </c>
      <c r="G25" s="281">
        <f t="shared" si="5"/>
        <v>0</v>
      </c>
      <c r="H25" s="281">
        <f t="shared" si="5"/>
        <v>0</v>
      </c>
      <c r="I25" s="281">
        <f t="shared" si="5"/>
        <v>-1015305.7500000001</v>
      </c>
      <c r="J25" s="281">
        <f t="shared" si="5"/>
        <v>0</v>
      </c>
      <c r="K25" s="281">
        <f t="shared" si="5"/>
        <v>-20.52</v>
      </c>
      <c r="L25" s="281">
        <f t="shared" si="5"/>
        <v>0</v>
      </c>
      <c r="M25" s="281">
        <f t="shared" si="1"/>
        <v>1126554.1699999995</v>
      </c>
      <c r="O25" s="276"/>
      <c r="P25" s="276"/>
      <c r="Q25" s="276"/>
      <c r="R25" s="276"/>
      <c r="S25" s="276"/>
      <c r="T25" s="276"/>
      <c r="U25" s="276"/>
      <c r="V25" s="276"/>
      <c r="W25" s="276"/>
      <c r="X25" s="282"/>
    </row>
    <row r="26" ht="15">
      <c r="A26" s="283" t="s">
        <v>447</v>
      </c>
    </row>
    <row r="27" spans="1:5" ht="12.75">
      <c r="A27" s="284"/>
      <c r="B27" s="284"/>
      <c r="C27" s="284"/>
      <c r="D27" s="284"/>
      <c r="E27" s="284"/>
    </row>
    <row r="28" spans="1:25" ht="12.75">
      <c r="A28" s="284"/>
      <c r="B28" s="284"/>
      <c r="C28" s="284"/>
      <c r="D28" s="284"/>
      <c r="E28" s="284"/>
      <c r="Y28" s="90"/>
    </row>
    <row r="29" spans="1:25" ht="12.75" customHeight="1">
      <c r="A29" s="103"/>
      <c r="B29" s="103"/>
      <c r="C29" s="103"/>
      <c r="D29" s="103"/>
      <c r="E29" s="42"/>
      <c r="F29" s="103"/>
      <c r="G29" s="103"/>
      <c r="H29" s="103"/>
      <c r="I29" s="103"/>
      <c r="J29" s="103"/>
      <c r="K29" s="103"/>
      <c r="L29" s="103"/>
      <c r="M29" s="103"/>
      <c r="Y29" s="90"/>
    </row>
  </sheetData>
  <sheetProtection/>
  <mergeCells count="10">
    <mergeCell ref="O10:O11"/>
    <mergeCell ref="P10:X10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1.8515625" style="285" customWidth="1"/>
    <col min="2" max="2" width="1.8515625" style="285" customWidth="1"/>
    <col min="3" max="3" width="34.8515625" style="285" customWidth="1"/>
    <col min="4" max="4" width="12.00390625" style="285" customWidth="1"/>
    <col min="5" max="5" width="13.7109375" style="285" customWidth="1"/>
    <col min="6" max="6" width="12.8515625" style="285" customWidth="1"/>
    <col min="7" max="7" width="11.57421875" style="285" customWidth="1"/>
    <col min="8" max="8" width="13.00390625" style="285" customWidth="1"/>
    <col min="9" max="9" width="12.8515625" style="285" customWidth="1"/>
    <col min="10" max="10" width="4.8515625" style="285" customWidth="1"/>
    <col min="11" max="11" width="38.7109375" style="285" customWidth="1"/>
    <col min="12" max="16384" width="9.140625" style="285" customWidth="1"/>
  </cols>
  <sheetData>
    <row r="1" ht="12.75">
      <c r="F1" s="286"/>
    </row>
    <row r="2" spans="6:9" ht="12.75">
      <c r="F2" s="548" t="s">
        <v>448</v>
      </c>
      <c r="G2" s="548"/>
      <c r="H2" s="548"/>
      <c r="I2" s="548"/>
    </row>
    <row r="3" spans="2:6" ht="12.75">
      <c r="B3" s="159"/>
      <c r="F3" s="285" t="s">
        <v>449</v>
      </c>
    </row>
    <row r="4" ht="12.75"/>
    <row r="5" spans="1:9" ht="15.75">
      <c r="A5" s="634" t="s">
        <v>450</v>
      </c>
      <c r="B5" s="634"/>
      <c r="C5" s="634"/>
      <c r="D5" s="634"/>
      <c r="E5" s="634"/>
      <c r="F5" s="634"/>
      <c r="G5" s="634"/>
      <c r="H5" s="634"/>
      <c r="I5" s="634"/>
    </row>
    <row r="6" spans="1:9" ht="15.75">
      <c r="A6" s="287"/>
      <c r="B6" s="287"/>
      <c r="C6" s="287"/>
      <c r="D6" s="287"/>
      <c r="E6" s="287"/>
      <c r="F6" s="287"/>
      <c r="G6" s="287"/>
      <c r="H6" s="287"/>
      <c r="I6" s="287"/>
    </row>
    <row r="7" spans="1:9" ht="15.75">
      <c r="A7" s="634" t="s">
        <v>451</v>
      </c>
      <c r="B7" s="634"/>
      <c r="C7" s="634"/>
      <c r="D7" s="634"/>
      <c r="E7" s="634"/>
      <c r="F7" s="634"/>
      <c r="G7" s="634"/>
      <c r="H7" s="634"/>
      <c r="I7" s="634"/>
    </row>
    <row r="8" ht="12.75"/>
    <row r="9" spans="1:9" ht="12.75">
      <c r="A9" s="635" t="s">
        <v>2</v>
      </c>
      <c r="B9" s="636" t="s">
        <v>452</v>
      </c>
      <c r="C9" s="637"/>
      <c r="D9" s="635" t="s">
        <v>5</v>
      </c>
      <c r="E9" s="635"/>
      <c r="F9" s="635"/>
      <c r="G9" s="635" t="s">
        <v>6</v>
      </c>
      <c r="H9" s="635"/>
      <c r="I9" s="635"/>
    </row>
    <row r="10" spans="1:11" ht="89.25">
      <c r="A10" s="635"/>
      <c r="B10" s="638"/>
      <c r="C10" s="639"/>
      <c r="D10" s="56" t="s">
        <v>453</v>
      </c>
      <c r="E10" s="56" t="s">
        <v>454</v>
      </c>
      <c r="F10" s="56" t="s">
        <v>455</v>
      </c>
      <c r="G10" s="56" t="s">
        <v>453</v>
      </c>
      <c r="H10" s="56" t="s">
        <v>454</v>
      </c>
      <c r="I10" s="56" t="s">
        <v>455</v>
      </c>
      <c r="K10" s="288"/>
    </row>
    <row r="11" spans="1:11" ht="12.75">
      <c r="A11" s="56">
        <v>1</v>
      </c>
      <c r="B11" s="640">
        <v>2</v>
      </c>
      <c r="C11" s="641"/>
      <c r="D11" s="56">
        <v>3</v>
      </c>
      <c r="E11" s="56">
        <v>4</v>
      </c>
      <c r="F11" s="56">
        <v>5</v>
      </c>
      <c r="G11" s="56">
        <v>6</v>
      </c>
      <c r="H11" s="56">
        <v>7</v>
      </c>
      <c r="I11" s="56">
        <v>8</v>
      </c>
      <c r="K11" s="288"/>
    </row>
    <row r="12" spans="1:11" ht="12.75">
      <c r="A12" s="3" t="s">
        <v>346</v>
      </c>
      <c r="B12" s="642" t="s">
        <v>456</v>
      </c>
      <c r="C12" s="643"/>
      <c r="D12" s="289">
        <f aca="true" t="shared" si="0" ref="D12:I12">SUM(D13,D14,D17,D23,D24,D27)</f>
        <v>32274.59</v>
      </c>
      <c r="E12" s="289">
        <f t="shared" si="0"/>
        <v>32274.59</v>
      </c>
      <c r="F12" s="289">
        <f t="shared" si="0"/>
        <v>0</v>
      </c>
      <c r="G12" s="289">
        <f t="shared" si="0"/>
        <v>30610.72</v>
      </c>
      <c r="H12" s="289">
        <f t="shared" si="0"/>
        <v>30610.72</v>
      </c>
      <c r="I12" s="289">
        <f t="shared" si="0"/>
        <v>0</v>
      </c>
      <c r="K12" s="290"/>
    </row>
    <row r="13" spans="1:11" ht="12.75">
      <c r="A13" s="56" t="s">
        <v>457</v>
      </c>
      <c r="B13" s="644" t="s">
        <v>458</v>
      </c>
      <c r="C13" s="645"/>
      <c r="D13" s="291"/>
      <c r="E13" s="291"/>
      <c r="F13" s="220"/>
      <c r="G13" s="291"/>
      <c r="H13" s="291"/>
      <c r="I13" s="220"/>
      <c r="K13" s="274"/>
    </row>
    <row r="14" spans="1:11" ht="12.75">
      <c r="A14" s="56" t="s">
        <v>436</v>
      </c>
      <c r="B14" s="486" t="s">
        <v>459</v>
      </c>
      <c r="C14" s="633"/>
      <c r="D14" s="289">
        <f aca="true" t="shared" si="1" ref="D14:I14">SUM(D15:D16)</f>
        <v>0</v>
      </c>
      <c r="E14" s="289">
        <f t="shared" si="1"/>
        <v>0</v>
      </c>
      <c r="F14" s="289">
        <f t="shared" si="1"/>
        <v>0</v>
      </c>
      <c r="G14" s="289">
        <f t="shared" si="1"/>
        <v>0</v>
      </c>
      <c r="H14" s="289">
        <f t="shared" si="1"/>
        <v>0</v>
      </c>
      <c r="I14" s="289">
        <f t="shared" si="1"/>
        <v>0</v>
      </c>
      <c r="K14" s="290"/>
    </row>
    <row r="15" spans="1:11" ht="12.75">
      <c r="A15" s="56" t="s">
        <v>460</v>
      </c>
      <c r="B15" s="18"/>
      <c r="C15" s="292" t="s">
        <v>461</v>
      </c>
      <c r="D15" s="291"/>
      <c r="E15" s="291"/>
      <c r="F15" s="293"/>
      <c r="G15" s="291"/>
      <c r="H15" s="291"/>
      <c r="I15" s="293"/>
      <c r="K15" s="274"/>
    </row>
    <row r="16" spans="1:11" ht="12.75">
      <c r="A16" s="56" t="s">
        <v>462</v>
      </c>
      <c r="B16" s="18"/>
      <c r="C16" s="292" t="s">
        <v>463</v>
      </c>
      <c r="D16" s="291"/>
      <c r="E16" s="291"/>
      <c r="F16" s="293"/>
      <c r="G16" s="291"/>
      <c r="H16" s="291"/>
      <c r="I16" s="293"/>
      <c r="K16" s="274"/>
    </row>
    <row r="17" spans="1:11" ht="12.75">
      <c r="A17" s="56" t="s">
        <v>464</v>
      </c>
      <c r="B17" s="486" t="s">
        <v>465</v>
      </c>
      <c r="C17" s="633"/>
      <c r="D17" s="220">
        <f aca="true" t="shared" si="2" ref="D17:I17">SUM(D18:D22)</f>
        <v>0</v>
      </c>
      <c r="E17" s="220">
        <f t="shared" si="2"/>
        <v>0</v>
      </c>
      <c r="F17" s="220">
        <f t="shared" si="2"/>
        <v>0</v>
      </c>
      <c r="G17" s="220">
        <f t="shared" si="2"/>
        <v>0</v>
      </c>
      <c r="H17" s="220">
        <f t="shared" si="2"/>
        <v>0</v>
      </c>
      <c r="I17" s="220">
        <f t="shared" si="2"/>
        <v>0</v>
      </c>
      <c r="K17" s="238"/>
    </row>
    <row r="18" spans="1:11" ht="12.75">
      <c r="A18" s="56" t="s">
        <v>466</v>
      </c>
      <c r="B18" s="18"/>
      <c r="C18" s="292" t="s">
        <v>467</v>
      </c>
      <c r="D18" s="291"/>
      <c r="E18" s="291"/>
      <c r="F18" s="293"/>
      <c r="G18" s="291"/>
      <c r="H18" s="291"/>
      <c r="I18" s="293"/>
      <c r="K18" s="274"/>
    </row>
    <row r="19" spans="1:11" ht="25.5">
      <c r="A19" s="56" t="s">
        <v>468</v>
      </c>
      <c r="B19" s="18"/>
      <c r="C19" s="292" t="s">
        <v>469</v>
      </c>
      <c r="D19" s="291"/>
      <c r="E19" s="291"/>
      <c r="F19" s="293"/>
      <c r="G19" s="291"/>
      <c r="H19" s="291"/>
      <c r="I19" s="293"/>
      <c r="K19" s="274"/>
    </row>
    <row r="20" spans="1:11" ht="25.5">
      <c r="A20" s="56" t="s">
        <v>470</v>
      </c>
      <c r="B20" s="18"/>
      <c r="C20" s="292" t="s">
        <v>471</v>
      </c>
      <c r="D20" s="291"/>
      <c r="E20" s="291"/>
      <c r="F20" s="293"/>
      <c r="G20" s="291"/>
      <c r="H20" s="291"/>
      <c r="I20" s="293"/>
      <c r="K20" s="274"/>
    </row>
    <row r="21" spans="1:11" ht="25.5">
      <c r="A21" s="56" t="s">
        <v>472</v>
      </c>
      <c r="B21" s="18"/>
      <c r="C21" s="292" t="s">
        <v>473</v>
      </c>
      <c r="D21" s="291"/>
      <c r="E21" s="291"/>
      <c r="F21" s="293"/>
      <c r="G21" s="291"/>
      <c r="H21" s="291"/>
      <c r="I21" s="293"/>
      <c r="K21" s="274"/>
    </row>
    <row r="22" spans="1:11" ht="12.75">
      <c r="A22" s="56" t="s">
        <v>474</v>
      </c>
      <c r="B22" s="18"/>
      <c r="C22" s="292" t="s">
        <v>475</v>
      </c>
      <c r="D22" s="291"/>
      <c r="E22" s="291"/>
      <c r="F22" s="293"/>
      <c r="G22" s="291"/>
      <c r="H22" s="291"/>
      <c r="I22" s="293"/>
      <c r="K22" s="274"/>
    </row>
    <row r="23" spans="1:11" ht="12.75">
      <c r="A23" s="56" t="s">
        <v>476</v>
      </c>
      <c r="B23" s="486" t="s">
        <v>477</v>
      </c>
      <c r="C23" s="633"/>
      <c r="D23" s="291"/>
      <c r="E23" s="291"/>
      <c r="F23" s="294"/>
      <c r="G23" s="291"/>
      <c r="H23" s="291"/>
      <c r="I23" s="294"/>
      <c r="K23" s="274"/>
    </row>
    <row r="24" spans="1:11" ht="12.75">
      <c r="A24" s="56" t="s">
        <v>478</v>
      </c>
      <c r="B24" s="486" t="s">
        <v>83</v>
      </c>
      <c r="C24" s="633"/>
      <c r="D24" s="220">
        <f aca="true" t="shared" si="3" ref="D24:I24">SUM(D25:D26)</f>
        <v>32274.59</v>
      </c>
      <c r="E24" s="220">
        <f t="shared" si="3"/>
        <v>32274.59</v>
      </c>
      <c r="F24" s="220">
        <f t="shared" si="3"/>
        <v>0</v>
      </c>
      <c r="G24" s="220">
        <f t="shared" si="3"/>
        <v>30587.93</v>
      </c>
      <c r="H24" s="220">
        <f t="shared" si="3"/>
        <v>30587.93</v>
      </c>
      <c r="I24" s="220">
        <f t="shared" si="3"/>
        <v>0</v>
      </c>
      <c r="K24" s="238"/>
    </row>
    <row r="25" spans="1:11" ht="12.75">
      <c r="A25" s="56" t="s">
        <v>479</v>
      </c>
      <c r="B25" s="18"/>
      <c r="C25" s="292" t="s">
        <v>480</v>
      </c>
      <c r="D25" s="291"/>
      <c r="E25" s="291"/>
      <c r="F25" s="293"/>
      <c r="G25" s="291"/>
      <c r="H25" s="291"/>
      <c r="I25" s="293"/>
      <c r="K25" s="274"/>
    </row>
    <row r="26" spans="1:11" ht="12.75">
      <c r="A26" s="56" t="s">
        <v>481</v>
      </c>
      <c r="B26" s="18"/>
      <c r="C26" s="292" t="s">
        <v>475</v>
      </c>
      <c r="D26" s="291">
        <v>32274.59</v>
      </c>
      <c r="E26" s="291">
        <v>32274.59</v>
      </c>
      <c r="F26" s="293"/>
      <c r="G26" s="291">
        <v>30587.93</v>
      </c>
      <c r="H26" s="291">
        <v>30587.93</v>
      </c>
      <c r="I26" s="293"/>
      <c r="K26" s="274"/>
    </row>
    <row r="27" spans="1:11" ht="12.75">
      <c r="A27" s="56" t="s">
        <v>482</v>
      </c>
      <c r="B27" s="486" t="s">
        <v>53</v>
      </c>
      <c r="C27" s="633"/>
      <c r="D27" s="291"/>
      <c r="E27" s="291"/>
      <c r="F27" s="294"/>
      <c r="G27" s="291">
        <v>22.79</v>
      </c>
      <c r="H27" s="291">
        <v>22.79</v>
      </c>
      <c r="I27" s="294"/>
      <c r="K27" s="274"/>
    </row>
    <row r="28" spans="1:11" ht="12.75">
      <c r="A28" s="3" t="s">
        <v>348</v>
      </c>
      <c r="B28" s="642" t="s">
        <v>483</v>
      </c>
      <c r="C28" s="646"/>
      <c r="D28" s="294"/>
      <c r="E28" s="294"/>
      <c r="F28" s="294"/>
      <c r="G28" s="291"/>
      <c r="H28" s="294"/>
      <c r="I28" s="294"/>
      <c r="K28" s="295"/>
    </row>
    <row r="29" spans="1:11" ht="12.75">
      <c r="A29" s="3" t="s">
        <v>354</v>
      </c>
      <c r="B29" s="647" t="s">
        <v>484</v>
      </c>
      <c r="C29" s="647"/>
      <c r="D29" s="281">
        <f aca="true" t="shared" si="4" ref="D29:I29">SUM(D12)-SUM(D28)</f>
        <v>32274.59</v>
      </c>
      <c r="E29" s="281">
        <f t="shared" si="4"/>
        <v>32274.59</v>
      </c>
      <c r="F29" s="281">
        <f t="shared" si="4"/>
        <v>0</v>
      </c>
      <c r="G29" s="281">
        <f>SUM(G12)+SUM(G28)</f>
        <v>30610.72</v>
      </c>
      <c r="H29" s="281">
        <f t="shared" si="4"/>
        <v>30610.72</v>
      </c>
      <c r="I29" s="281">
        <f t="shared" si="4"/>
        <v>0</v>
      </c>
      <c r="K29" s="282"/>
    </row>
    <row r="30" spans="1:9" ht="12.75" customHeight="1">
      <c r="A30" s="296"/>
      <c r="B30" s="297"/>
      <c r="C30" s="297"/>
      <c r="D30" s="295"/>
      <c r="E30" s="295"/>
      <c r="F30" s="295"/>
      <c r="G30" s="295"/>
      <c r="H30" s="295"/>
      <c r="I30" s="295"/>
    </row>
    <row r="31" spans="3:8" ht="12.75">
      <c r="C31" s="648" t="s">
        <v>485</v>
      </c>
      <c r="D31" s="648"/>
      <c r="E31" s="648"/>
      <c r="F31" s="648"/>
      <c r="G31" s="648"/>
      <c r="H31" s="648"/>
    </row>
    <row r="32" spans="1:9" s="102" customFormat="1" ht="12.75">
      <c r="A32" s="298"/>
      <c r="B32" s="298"/>
      <c r="C32" s="299"/>
      <c r="D32" s="299"/>
      <c r="E32" s="299"/>
      <c r="F32" s="299"/>
      <c r="G32" s="299"/>
      <c r="H32" s="299"/>
      <c r="I32" s="298"/>
    </row>
    <row r="33" spans="1:9" s="102" customFormat="1" ht="12.75">
      <c r="A33" s="298"/>
      <c r="B33" s="298"/>
      <c r="C33" s="299"/>
      <c r="D33" s="299"/>
      <c r="E33" s="299"/>
      <c r="F33" s="299"/>
      <c r="G33" s="299"/>
      <c r="H33" s="299"/>
      <c r="I33" s="298"/>
    </row>
    <row r="34" spans="1:11" s="102" customFormat="1" ht="12.75" customHeight="1">
      <c r="A34" s="103"/>
      <c r="B34" s="103"/>
      <c r="C34" s="103"/>
      <c r="D34" s="103"/>
      <c r="E34" s="42"/>
      <c r="F34" s="103"/>
      <c r="G34" s="103"/>
      <c r="H34" s="90"/>
      <c r="I34" s="103"/>
      <c r="J34" s="103"/>
      <c r="K34" s="103"/>
    </row>
  </sheetData>
  <sheetProtection/>
  <mergeCells count="18">
    <mergeCell ref="B24:C24"/>
    <mergeCell ref="B27:C27"/>
    <mergeCell ref="B28:C28"/>
    <mergeCell ref="B29:C29"/>
    <mergeCell ref="C31:H31"/>
    <mergeCell ref="B23:C23"/>
    <mergeCell ref="F2:I2"/>
    <mergeCell ref="A5:I5"/>
    <mergeCell ref="A7:I7"/>
    <mergeCell ref="A9:A10"/>
    <mergeCell ref="B9:C10"/>
    <mergeCell ref="D9:F9"/>
    <mergeCell ref="G9:I9"/>
    <mergeCell ref="B11:C11"/>
    <mergeCell ref="B12:C12"/>
    <mergeCell ref="B13:C13"/>
    <mergeCell ref="B14:C14"/>
    <mergeCell ref="B17:C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Tūbienė Neringa</dc:creator>
  <cp:keywords/>
  <dc:description/>
  <cp:lastModifiedBy>Grazvis</cp:lastModifiedBy>
  <cp:lastPrinted>2015-03-06T06:22:27Z</cp:lastPrinted>
  <dcterms:created xsi:type="dcterms:W3CDTF">2009-07-20T14:30:53Z</dcterms:created>
  <dcterms:modified xsi:type="dcterms:W3CDTF">2015-04-10T09:49:52Z</dcterms:modified>
  <cp:category/>
  <cp:version/>
  <cp:contentType/>
  <cp:contentStatus/>
</cp:coreProperties>
</file>