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 ketvirtis\"/>
    </mc:Choice>
  </mc:AlternateContent>
  <xr:revisionPtr revIDLastSave="0" documentId="8_{CD49A2BB-DB82-41A7-9EB4-9CA4F998210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I366" i="1" s="1"/>
  <c r="L366" i="1"/>
  <c r="K366" i="1"/>
  <c r="J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I339" i="1" s="1"/>
  <c r="L339" i="1"/>
  <c r="K339" i="1"/>
  <c r="J339" i="1"/>
  <c r="L338" i="1"/>
  <c r="L305" i="1" s="1"/>
  <c r="K338" i="1"/>
  <c r="J338" i="1"/>
  <c r="L335" i="1"/>
  <c r="K335" i="1"/>
  <c r="J335" i="1"/>
  <c r="I335" i="1"/>
  <c r="I334" i="1" s="1"/>
  <c r="L334" i="1"/>
  <c r="K334" i="1"/>
  <c r="J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I324" i="1" s="1"/>
  <c r="L324" i="1"/>
  <c r="K324" i="1"/>
  <c r="J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K305" i="1"/>
  <c r="J305" i="1"/>
  <c r="L302" i="1"/>
  <c r="K302" i="1"/>
  <c r="J302" i="1"/>
  <c r="I302" i="1"/>
  <c r="I301" i="1" s="1"/>
  <c r="L301" i="1"/>
  <c r="K301" i="1"/>
  <c r="J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I291" i="1" s="1"/>
  <c r="L291" i="1"/>
  <c r="K291" i="1"/>
  <c r="J291" i="1"/>
  <c r="L288" i="1"/>
  <c r="K288" i="1"/>
  <c r="J288" i="1"/>
  <c r="I288" i="1"/>
  <c r="I287" i="1" s="1"/>
  <c r="L287" i="1"/>
  <c r="K287" i="1"/>
  <c r="J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I266" i="1" s="1"/>
  <c r="I241" i="1" s="1"/>
  <c r="L266" i="1"/>
  <c r="K266" i="1"/>
  <c r="J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J240" i="1" s="1"/>
  <c r="L240" i="1"/>
  <c r="K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L218" i="1" s="1"/>
  <c r="K222" i="1"/>
  <c r="J222" i="1"/>
  <c r="I222" i="1"/>
  <c r="L220" i="1"/>
  <c r="K220" i="1"/>
  <c r="J220" i="1"/>
  <c r="I220" i="1"/>
  <c r="L219" i="1"/>
  <c r="K219" i="1"/>
  <c r="J219" i="1"/>
  <c r="I219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L197" i="1" s="1"/>
  <c r="L188" i="1" s="1"/>
  <c r="L187" i="1" s="1"/>
  <c r="L186" i="1" s="1"/>
  <c r="K198" i="1"/>
  <c r="J198" i="1"/>
  <c r="I198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K188" i="1"/>
  <c r="J188" i="1"/>
  <c r="J187" i="1" s="1"/>
  <c r="J186" i="1" s="1"/>
  <c r="I188" i="1"/>
  <c r="K187" i="1"/>
  <c r="I187" i="1"/>
  <c r="K186" i="1"/>
  <c r="L182" i="1"/>
  <c r="K182" i="1"/>
  <c r="J182" i="1"/>
  <c r="J181" i="1" s="1"/>
  <c r="I182" i="1"/>
  <c r="L181" i="1"/>
  <c r="K181" i="1"/>
  <c r="I181" i="1"/>
  <c r="L177" i="1"/>
  <c r="K177" i="1"/>
  <c r="J177" i="1"/>
  <c r="J176" i="1" s="1"/>
  <c r="I177" i="1"/>
  <c r="L176" i="1"/>
  <c r="K176" i="1"/>
  <c r="I176" i="1"/>
  <c r="L175" i="1"/>
  <c r="K175" i="1"/>
  <c r="I175" i="1"/>
  <c r="L173" i="1"/>
  <c r="K173" i="1"/>
  <c r="J173" i="1"/>
  <c r="I173" i="1"/>
  <c r="L172" i="1"/>
  <c r="K172" i="1"/>
  <c r="J172" i="1"/>
  <c r="J171" i="1" s="1"/>
  <c r="I172" i="1"/>
  <c r="L171" i="1"/>
  <c r="K171" i="1"/>
  <c r="I171" i="1"/>
  <c r="L170" i="1"/>
  <c r="K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L161" i="1" s="1"/>
  <c r="L160" i="1" s="1"/>
  <c r="K162" i="1"/>
  <c r="J162" i="1"/>
  <c r="I162" i="1"/>
  <c r="K161" i="1"/>
  <c r="J161" i="1"/>
  <c r="J160" i="1" s="1"/>
  <c r="I161" i="1"/>
  <c r="K160" i="1"/>
  <c r="I160" i="1"/>
  <c r="L157" i="1"/>
  <c r="K157" i="1"/>
  <c r="J157" i="1"/>
  <c r="I157" i="1"/>
  <c r="L156" i="1"/>
  <c r="L155" i="1" s="1"/>
  <c r="K156" i="1"/>
  <c r="J156" i="1"/>
  <c r="J155" i="1" s="1"/>
  <c r="I156" i="1"/>
  <c r="K155" i="1"/>
  <c r="I155" i="1"/>
  <c r="L153" i="1"/>
  <c r="L152" i="1" s="1"/>
  <c r="K153" i="1"/>
  <c r="J153" i="1"/>
  <c r="I153" i="1"/>
  <c r="K152" i="1"/>
  <c r="J152" i="1"/>
  <c r="I152" i="1"/>
  <c r="L149" i="1"/>
  <c r="L148" i="1" s="1"/>
  <c r="L147" i="1" s="1"/>
  <c r="K149" i="1"/>
  <c r="J149" i="1"/>
  <c r="I149" i="1"/>
  <c r="K148" i="1"/>
  <c r="J148" i="1"/>
  <c r="J147" i="1" s="1"/>
  <c r="J141" i="1" s="1"/>
  <c r="I148" i="1"/>
  <c r="K147" i="1"/>
  <c r="I147" i="1"/>
  <c r="L144" i="1"/>
  <c r="L143" i="1" s="1"/>
  <c r="L142" i="1" s="1"/>
  <c r="L141" i="1" s="1"/>
  <c r="K144" i="1"/>
  <c r="J144" i="1"/>
  <c r="I144" i="1"/>
  <c r="K143" i="1"/>
  <c r="J143" i="1"/>
  <c r="I143" i="1"/>
  <c r="K142" i="1"/>
  <c r="J142" i="1"/>
  <c r="I142" i="1"/>
  <c r="K141" i="1"/>
  <c r="I141" i="1"/>
  <c r="L139" i="1"/>
  <c r="K139" i="1"/>
  <c r="J139" i="1"/>
  <c r="I139" i="1"/>
  <c r="L138" i="1"/>
  <c r="L137" i="1" s="1"/>
  <c r="K138" i="1"/>
  <c r="J138" i="1"/>
  <c r="I138" i="1"/>
  <c r="K137" i="1"/>
  <c r="J137" i="1"/>
  <c r="I137" i="1"/>
  <c r="L135" i="1"/>
  <c r="L134" i="1" s="1"/>
  <c r="L133" i="1" s="1"/>
  <c r="K135" i="1"/>
  <c r="J135" i="1"/>
  <c r="J134" i="1" s="1"/>
  <c r="J133" i="1" s="1"/>
  <c r="I135" i="1"/>
  <c r="K134" i="1"/>
  <c r="I134" i="1"/>
  <c r="K133" i="1"/>
  <c r="I133" i="1"/>
  <c r="L131" i="1"/>
  <c r="L130" i="1" s="1"/>
  <c r="L129" i="1" s="1"/>
  <c r="K131" i="1"/>
  <c r="J131" i="1"/>
  <c r="J130" i="1" s="1"/>
  <c r="J129" i="1" s="1"/>
  <c r="I131" i="1"/>
  <c r="K130" i="1"/>
  <c r="I130" i="1"/>
  <c r="K129" i="1"/>
  <c r="I129" i="1"/>
  <c r="L127" i="1"/>
  <c r="K127" i="1"/>
  <c r="J127" i="1"/>
  <c r="I127" i="1"/>
  <c r="L126" i="1"/>
  <c r="K126" i="1"/>
  <c r="J126" i="1"/>
  <c r="J125" i="1" s="1"/>
  <c r="I126" i="1"/>
  <c r="L125" i="1"/>
  <c r="K125" i="1"/>
  <c r="I125" i="1"/>
  <c r="L123" i="1"/>
  <c r="K123" i="1"/>
  <c r="J123" i="1"/>
  <c r="I123" i="1"/>
  <c r="L122" i="1"/>
  <c r="L121" i="1" s="1"/>
  <c r="K122" i="1"/>
  <c r="J122" i="1"/>
  <c r="J121" i="1" s="1"/>
  <c r="I122" i="1"/>
  <c r="K121" i="1"/>
  <c r="I121" i="1"/>
  <c r="L118" i="1"/>
  <c r="L117" i="1" s="1"/>
  <c r="L116" i="1" s="1"/>
  <c r="L115" i="1" s="1"/>
  <c r="K118" i="1"/>
  <c r="J118" i="1"/>
  <c r="J117" i="1" s="1"/>
  <c r="J116" i="1" s="1"/>
  <c r="I118" i="1"/>
  <c r="K117" i="1"/>
  <c r="I117" i="1"/>
  <c r="K116" i="1"/>
  <c r="I116" i="1"/>
  <c r="K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L95" i="1" s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J96" i="1" s="1"/>
  <c r="J95" i="1" s="1"/>
  <c r="I97" i="1"/>
  <c r="L96" i="1"/>
  <c r="K96" i="1"/>
  <c r="I96" i="1"/>
  <c r="K95" i="1"/>
  <c r="I95" i="1"/>
  <c r="L91" i="1"/>
  <c r="K91" i="1"/>
  <c r="J91" i="1"/>
  <c r="I91" i="1"/>
  <c r="L90" i="1"/>
  <c r="K90" i="1"/>
  <c r="J90" i="1"/>
  <c r="J89" i="1" s="1"/>
  <c r="J88" i="1" s="1"/>
  <c r="I90" i="1"/>
  <c r="L89" i="1"/>
  <c r="K89" i="1"/>
  <c r="I89" i="1"/>
  <c r="L88" i="1"/>
  <c r="K88" i="1"/>
  <c r="I88" i="1"/>
  <c r="L86" i="1"/>
  <c r="K86" i="1"/>
  <c r="J86" i="1"/>
  <c r="J85" i="1" s="1"/>
  <c r="J84" i="1" s="1"/>
  <c r="I86" i="1"/>
  <c r="L85" i="1"/>
  <c r="K85" i="1"/>
  <c r="I85" i="1"/>
  <c r="L84" i="1"/>
  <c r="K84" i="1"/>
  <c r="I84" i="1"/>
  <c r="L80" i="1"/>
  <c r="K80" i="1"/>
  <c r="J80" i="1"/>
  <c r="J79" i="1" s="1"/>
  <c r="I80" i="1"/>
  <c r="L79" i="1"/>
  <c r="K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L68" i="1" s="1"/>
  <c r="L67" i="1" s="1"/>
  <c r="K69" i="1"/>
  <c r="J69" i="1"/>
  <c r="I69" i="1"/>
  <c r="K68" i="1"/>
  <c r="I68" i="1"/>
  <c r="K67" i="1"/>
  <c r="I67" i="1"/>
  <c r="L50" i="1"/>
  <c r="L49" i="1" s="1"/>
  <c r="L48" i="1" s="1"/>
  <c r="L47" i="1" s="1"/>
  <c r="K50" i="1"/>
  <c r="J50" i="1"/>
  <c r="J49" i="1" s="1"/>
  <c r="J48" i="1" s="1"/>
  <c r="J47" i="1" s="1"/>
  <c r="I50" i="1"/>
  <c r="K49" i="1"/>
  <c r="I49" i="1"/>
  <c r="K48" i="1"/>
  <c r="I48" i="1"/>
  <c r="K47" i="1"/>
  <c r="I47" i="1"/>
  <c r="L45" i="1"/>
  <c r="K45" i="1"/>
  <c r="J45" i="1"/>
  <c r="I45" i="1"/>
  <c r="L44" i="1"/>
  <c r="K44" i="1"/>
  <c r="J44" i="1"/>
  <c r="J43" i="1" s="1"/>
  <c r="I44" i="1"/>
  <c r="L43" i="1"/>
  <c r="K43" i="1"/>
  <c r="I43" i="1"/>
  <c r="L41" i="1"/>
  <c r="K41" i="1"/>
  <c r="J41" i="1"/>
  <c r="I41" i="1"/>
  <c r="L39" i="1"/>
  <c r="K39" i="1"/>
  <c r="J39" i="1"/>
  <c r="I39" i="1"/>
  <c r="L38" i="1"/>
  <c r="L37" i="1" s="1"/>
  <c r="L36" i="1" s="1"/>
  <c r="K38" i="1"/>
  <c r="J38" i="1"/>
  <c r="I38" i="1"/>
  <c r="K37" i="1"/>
  <c r="J37" i="1"/>
  <c r="J36" i="1" s="1"/>
  <c r="I37" i="1"/>
  <c r="K36" i="1"/>
  <c r="I36" i="1"/>
  <c r="K35" i="1"/>
  <c r="K370" i="1" s="1"/>
  <c r="I35" i="1"/>
  <c r="I306" i="1" l="1"/>
  <c r="I305" i="1" s="1"/>
  <c r="I338" i="1"/>
  <c r="J68" i="1"/>
  <c r="J67" i="1" s="1"/>
  <c r="J35" i="1" s="1"/>
  <c r="J370" i="1" s="1"/>
  <c r="L35" i="1"/>
  <c r="L370" i="1" s="1"/>
  <c r="J175" i="1"/>
  <c r="I273" i="1"/>
  <c r="J170" i="1"/>
  <c r="I240" i="1"/>
  <c r="I186" i="1" s="1"/>
  <c r="I370" i="1" s="1"/>
  <c r="J115" i="1"/>
</calcChain>
</file>

<file path=xl/sharedStrings.xml><?xml version="1.0" encoding="utf-8"?>
<sst xmlns="http://schemas.openxmlformats.org/spreadsheetml/2006/main" count="384" uniqueCount="232">
  <si>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</si>
  <si>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</si>
  <si>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</si>
  <si>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</si>
  <si>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</si>
  <si>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</si>
  <si>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</si>
  <si>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</si>
  <si>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</si>
  <si>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</si>
  <si>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</si>
  <si>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</si>
  <si>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</si>
  <si>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>2024.07.02 Nr.________________</t>
  </si>
  <si>
    <t xml:space="preserve">                                                                      (data)</t>
  </si>
  <si>
    <t>(programos pavadinimas)</t>
  </si>
  <si>
    <t>Kodas</t>
  </si>
  <si>
    <t xml:space="preserve">              Ministerijos / Savivaldybės</t>
  </si>
  <si>
    <t>Departamento</t>
  </si>
  <si>
    <t>Įstaigos</t>
  </si>
  <si>
    <t>188713552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</si>
  <si>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</si>
  <si>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</si>
  <si>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</si>
  <si>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</si>
  <si>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</si>
  <si>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</si>
  <si>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</si>
  <si>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</si>
  <si>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</si>
  <si>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</si>
  <si>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</si>
  <si>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</si>
  <si>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</si>
  <si>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</si>
  <si>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</si>
  <si>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</si>
  <si>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</si>
  <si>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</si>
  <si>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</si>
  <si>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</si>
  <si>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</si>
  <si>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</si>
  <si>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</si>
  <si>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</si>
  <si>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</si>
  <si>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</si>
  <si>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</si>
  <si>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</si>
  <si>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</si>
  <si>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</si>
  <si>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</si>
  <si>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</si>
  <si>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</si>
  <si>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</si>
  <si>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</si>
  <si>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</si>
  <si>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</si>
  <si>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</si>
  <si>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</si>
  <si>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</si>
  <si>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</si>
  <si>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</si>
  <si>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</si>
  <si>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</si>
  <si>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</si>
  <si>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</si>
  <si>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</si>
  <si>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</si>
  <si>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</si>
  <si>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</si>
  <si>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</si>
  <si>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</si>
  <si>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</si>
  <si>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</si>
  <si>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</si>
  <si>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</si>
  <si>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</si>
  <si>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</si>
  <si>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</si>
  <si>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</si>
  <si>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</si>
  <si>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</si>
  <si>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</si>
  <si>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</si>
  <si>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</si>
  <si>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</si>
  <si>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</si>
  <si>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</si>
  <si>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</si>
  <si>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</si>
  <si>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</si>
  <si>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</si>
  <si>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</si>
  <si>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</si>
  <si>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</si>
  <si>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</si>
  <si>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</si>
  <si>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</si>
  <si>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</si>
  <si>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</si>
  <si>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</si>
  <si>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</si>
  <si>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</si>
  <si>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</si>
  <si>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</si>
  <si>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</si>
  <si>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</si>
  <si>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</si>
  <si>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</si>
  <si>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</si>
  <si>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</si>
  <si>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</si>
  <si>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</si>
  <si>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</si>
  <si>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</si>
  <si>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</si>
  <si>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</si>
  <si>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</si>
  <si>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</si>
  <si>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</si>
  <si>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</si>
  <si>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</si>
  <si>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</si>
  <si>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</si>
  <si>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</si>
  <si>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</si>
  <si>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</si>
  <si>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</si>
  <si>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</si>
  <si>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</si>
  <si>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</si>
  <si>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</si>
  <si>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</si>
  <si>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</si>
  <si>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</si>
  <si>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</si>
  <si>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</si>
  <si>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</si>
  <si>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</si>
  <si>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</si>
  <si>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</si>
  <si>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</si>
  <si>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</si>
  <si>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</si>
  <si>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</si>
  <si>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</si>
  <si>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</si>
  <si>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</si>
  <si>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</si>
  <si>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</si>
  <si>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</si>
  <si>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</si>
  <si>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</si>
  <si>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</si>
  <si>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</si>
  <si>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</si>
  <si>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</si>
  <si>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</si>
  <si>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</si>
  <si>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</si>
  <si>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</si>
  <si>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</si>
  <si>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</si>
  <si>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</si>
  <si>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</si>
  <si>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</si>
  <si>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</si>
  <si>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</si>
  <si>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</si>
  <si>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</si>
  <si>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</si>
  <si>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</si>
  <si>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</si>
  <si>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</si>
  <si>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</si>
  <si>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</si>
  <si>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</si>
  <si>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</si>
  <si>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</si>
  <si>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</si>
  <si>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</si>
  <si>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</si>
  <si>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</si>
  <si>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</si>
  <si>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</si>
  <si>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</si>
  <si>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</si>
  <si>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</si>
  <si>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</si>
  <si>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</si>
  <si>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</si>
  <si>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</si>
  <si>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</si>
  <si>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</si>
  <si>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</si>
  <si>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</si>
  <si>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</si>
  <si>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</si>
  <si>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</si>
  <si>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</si>
  <si>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</si>
  <si>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</si>
  <si>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</si>
  <si>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</si>
  <si>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</si>
  <si>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</si>
  <si>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</si>
  <si>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</si>
  <si>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</si>
  <si>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</si>
  <si>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</si>
  <si>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</si>
  <si>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</si>
  <si>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</si>
  <si>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</si>
  <si>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</si>
  <si>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</si>
  <si>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</si>
  <si>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</si>
  <si>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</si>
  <si>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</si>
  <si>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</si>
  <si>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Vyr.socialinė darbuotoja, pavaduojanti direktorę</t>
  </si>
  <si>
    <t>Jurgita Šaučiūnė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</si>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</sst>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/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/>
      <c r="B27" s="152"/>
      <c r="C27" s="152"/>
      <c r="D27" s="152"/>
      <c r="E27" s="152"/>
      <c r="F27" s="152"/>
      <c r="G27" s="152"/>
      <c r="H27" s="152"/>
      <c r="I27" s="152"/>
      <c r="K27" s="29" t="s">
        <v>19</v>
      </c>
      <c r="L27" s="30" t="s">
        <v>20</v>
      </c>
      <c r="M27" s="23"/>
    </row>
    <row r="28" spans="1:13" ht="12" customHeight="1">
      <c r="A28" s="152" t="s">
        <v>9</v>
      </c>
      <c r="B28" s="152"/>
      <c r="C28" s="152"/>
      <c r="D28" s="152"/>
      <c r="E28" s="152"/>
      <c r="F28" s="152"/>
      <c r="G28" s="152"/>
      <c r="H28" s="152"/>
      <c r="I28" s="152"/>
      <c r="J28" s="31" t="s">
        <v>21</v>
      </c>
      <c r="K28" s="32"/>
      <c r="L28" s="27"/>
      <c r="M28" s="23"/>
    </row>
    <row r="29" spans="1:13" ht="12.75" customHeight="1">
      <c r="F29" s="1"/>
      <c r="G29" s="33" t="s">
        <v>22</v>
      </c>
      <c r="H29" s="34"/>
      <c r="I29" s="35"/>
      <c r="J29" s="36"/>
      <c r="K29" s="27"/>
      <c r="L29" s="27"/>
      <c r="M29" s="23"/>
    </row>
    <row r="30" spans="1:13" ht="13.5" customHeight="1">
      <c r="F30" s="1"/>
      <c r="G30" s="181" t="s">
        <v>23</v>
      </c>
      <c r="H30" s="181"/>
      <c r="I30" s="149"/>
      <c r="J30" s="150"/>
      <c r="K30" s="151"/>
      <c r="L30" s="151"/>
      <c r="M30" s="23"/>
    </row>
    <row r="31" spans="1:13" ht="14.25" customHeight="1">
      <c r="A31" s="37"/>
      <c r="B31" s="37"/>
      <c r="C31" s="37"/>
      <c r="D31" s="37"/>
      <c r="E31" s="37"/>
      <c r="F31" s="38"/>
      <c r="G31" s="39"/>
      <c r="I31" s="39"/>
      <c r="J31" s="39"/>
      <c r="K31" s="40"/>
      <c r="L31" s="41" t="s">
        <v>24</v>
      </c>
      <c r="M31" s="42"/>
    </row>
    <row r="32" spans="1:13" ht="24" customHeight="1">
      <c r="A32" s="159" t="s">
        <v>25</v>
      </c>
      <c r="B32" s="160"/>
      <c r="C32" s="160"/>
      <c r="D32" s="160"/>
      <c r="E32" s="160"/>
      <c r="F32" s="160"/>
      <c r="G32" s="163" t="s">
        <v>26</v>
      </c>
      <c r="H32" s="165" t="s">
        <v>27</v>
      </c>
      <c r="I32" s="167" t="s">
        <v>28</v>
      </c>
      <c r="J32" s="168"/>
      <c r="K32" s="169" t="s">
        <v>29</v>
      </c>
      <c r="L32" s="171" t="s">
        <v>30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31</v>
      </c>
      <c r="J33" s="44" t="s">
        <v>32</v>
      </c>
      <c r="K33" s="170"/>
      <c r="L33" s="172"/>
    </row>
    <row r="34" spans="1:18" ht="11.25" customHeight="1">
      <c r="A34" s="153" t="s">
        <v>33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34</v>
      </c>
      <c r="J34" s="48" t="s">
        <v>35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36</v>
      </c>
      <c r="H35" s="54">
        <v>1</v>
      </c>
      <c r="I35" s="118">
        <f>SUM(I36+I47+I67+I88+I95+I115+I141+I160+I170)</f>
        <v>1226599.8</v>
      </c>
      <c r="J35" s="118">
        <f>SUM(J36+J47+J67+J88+J95+J115+J141+J160+J170)</f>
        <v>663990.9</v>
      </c>
      <c r="K35" s="119">
        <f>SUM(K36+K47+K67+K88+K95+K115+K141+K160+K170)</f>
        <v>563610.38</v>
      </c>
      <c r="L35" s="118">
        <f>SUM(L36+L47+L67+L88+L95+L115+L141+L160+L170)</f>
        <v>563610.38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37</v>
      </c>
      <c r="H36" s="54">
        <v>2</v>
      </c>
      <c r="I36" s="118">
        <f>SUM(I37+I43)</f>
        <v>1069759.8</v>
      </c>
      <c r="J36" s="118">
        <f>SUM(J37+J43)</f>
        <v>576069.9</v>
      </c>
      <c r="K36" s="120">
        <f>SUM(K37+K43)</f>
        <v>497249.87</v>
      </c>
      <c r="L36" s="121">
        <f>SUM(L37+L43)</f>
        <v>497249.87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38</v>
      </c>
      <c r="H37" s="54">
        <v>3</v>
      </c>
      <c r="I37" s="118">
        <f>SUM(I38)</f>
        <v>1052542.31</v>
      </c>
      <c r="J37" s="118">
        <f>SUM(J38)</f>
        <v>566016.15</v>
      </c>
      <c r="K37" s="119">
        <f>SUM(K38)</f>
        <v>489933.67</v>
      </c>
      <c r="L37" s="118">
        <f>SUM(L38)</f>
        <v>489933.67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38</v>
      </c>
      <c r="H38" s="54">
        <v>4</v>
      </c>
      <c r="I38" s="118">
        <f>SUM(I39+I41)</f>
        <v>1052542.31</v>
      </c>
      <c r="J38" s="118">
        <f t="shared" ref="J38:L39" si="0">SUM(J39)</f>
        <v>566016.15</v>
      </c>
      <c r="K38" s="118">
        <f t="shared" si="0"/>
        <v>489933.67</v>
      </c>
      <c r="L38" s="118">
        <f t="shared" si="0"/>
        <v>489933.67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39</v>
      </c>
      <c r="H39" s="54">
        <v>5</v>
      </c>
      <c r="I39" s="119">
        <f>SUM(I40)</f>
        <v>1052542.31</v>
      </c>
      <c r="J39" s="119">
        <f t="shared" si="0"/>
        <v>566016.15</v>
      </c>
      <c r="K39" s="119">
        <f t="shared" si="0"/>
        <v>489933.67</v>
      </c>
      <c r="L39" s="119">
        <f t="shared" si="0"/>
        <v>489933.67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39</v>
      </c>
      <c r="H40" s="54">
        <v>6</v>
      </c>
      <c r="I40" s="122">
        <v>1052542.31</v>
      </c>
      <c r="J40" s="123">
        <v>566016.15</v>
      </c>
      <c r="K40" s="123">
        <v>489933.67</v>
      </c>
      <c r="L40" s="123">
        <v>489933.67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40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40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41</v>
      </c>
      <c r="H43" s="54">
        <v>9</v>
      </c>
      <c r="I43" s="119">
        <f t="shared" ref="I43:L45" si="1">I44</f>
        <v>17217.490000000002</v>
      </c>
      <c r="J43" s="118">
        <f t="shared" si="1"/>
        <v>10053.75</v>
      </c>
      <c r="K43" s="119">
        <f t="shared" si="1"/>
        <v>7316.2</v>
      </c>
      <c r="L43" s="118">
        <f t="shared" si="1"/>
        <v>7316.2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41</v>
      </c>
      <c r="H44" s="54">
        <v>10</v>
      </c>
      <c r="I44" s="119">
        <f t="shared" si="1"/>
        <v>17217.490000000002</v>
      </c>
      <c r="J44" s="118">
        <f t="shared" si="1"/>
        <v>10053.75</v>
      </c>
      <c r="K44" s="118">
        <f t="shared" si="1"/>
        <v>7316.2</v>
      </c>
      <c r="L44" s="118">
        <f t="shared" si="1"/>
        <v>7316.2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41</v>
      </c>
      <c r="H45" s="54">
        <v>11</v>
      </c>
      <c r="I45" s="118">
        <f t="shared" si="1"/>
        <v>17217.490000000002</v>
      </c>
      <c r="J45" s="118">
        <f t="shared" si="1"/>
        <v>10053.75</v>
      </c>
      <c r="K45" s="118">
        <f t="shared" si="1"/>
        <v>7316.2</v>
      </c>
      <c r="L45" s="118">
        <f t="shared" si="1"/>
        <v>7316.2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41</v>
      </c>
      <c r="H46" s="54">
        <v>12</v>
      </c>
      <c r="I46" s="124">
        <v>17217.490000000002</v>
      </c>
      <c r="J46" s="123">
        <v>10053.75</v>
      </c>
      <c r="K46" s="123">
        <v>7316.2</v>
      </c>
      <c r="L46" s="123">
        <v>7316.2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42</v>
      </c>
      <c r="H47" s="54">
        <v>13</v>
      </c>
      <c r="I47" s="125">
        <f t="shared" ref="I47:L49" si="2">I48</f>
        <v>147840</v>
      </c>
      <c r="J47" s="126">
        <f t="shared" si="2"/>
        <v>82221</v>
      </c>
      <c r="K47" s="125">
        <f t="shared" si="2"/>
        <v>61813.020000000004</v>
      </c>
      <c r="L47" s="125">
        <f t="shared" si="2"/>
        <v>61813.020000000004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42</v>
      </c>
      <c r="H48" s="54">
        <v>14</v>
      </c>
      <c r="I48" s="118">
        <f t="shared" si="2"/>
        <v>147840</v>
      </c>
      <c r="J48" s="119">
        <f t="shared" si="2"/>
        <v>82221</v>
      </c>
      <c r="K48" s="118">
        <f t="shared" si="2"/>
        <v>61813.020000000004</v>
      </c>
      <c r="L48" s="119">
        <f t="shared" si="2"/>
        <v>61813.020000000004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42</v>
      </c>
      <c r="H49" s="54">
        <v>15</v>
      </c>
      <c r="I49" s="118">
        <f t="shared" si="2"/>
        <v>147840</v>
      </c>
      <c r="J49" s="119">
        <f t="shared" si="2"/>
        <v>82221</v>
      </c>
      <c r="K49" s="121">
        <f t="shared" si="2"/>
        <v>61813.020000000004</v>
      </c>
      <c r="L49" s="121">
        <f t="shared" si="2"/>
        <v>61813.020000000004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42</v>
      </c>
      <c r="H50" s="54">
        <v>16</v>
      </c>
      <c r="I50" s="127">
        <f>SUM(I51:I66)</f>
        <v>147840</v>
      </c>
      <c r="J50" s="127">
        <f>SUM(J51:J66)</f>
        <v>82221</v>
      </c>
      <c r="K50" s="128">
        <f>SUM(K51:K66)</f>
        <v>61813.020000000004</v>
      </c>
      <c r="L50" s="128">
        <f>SUM(L51:L66)</f>
        <v>61813.020000000004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43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44</v>
      </c>
      <c r="H52" s="54">
        <v>18</v>
      </c>
      <c r="I52" s="123">
        <v>1000</v>
      </c>
      <c r="J52" s="123">
        <v>1000</v>
      </c>
      <c r="K52" s="123">
        <v>954.35</v>
      </c>
      <c r="L52" s="123">
        <v>954.35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45</v>
      </c>
      <c r="H53" s="54">
        <v>19</v>
      </c>
      <c r="I53" s="123">
        <v>1900</v>
      </c>
      <c r="J53" s="123">
        <v>1600</v>
      </c>
      <c r="K53" s="123">
        <v>1467.95</v>
      </c>
      <c r="L53" s="123">
        <v>1467.95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46</v>
      </c>
      <c r="H54" s="54">
        <v>20</v>
      </c>
      <c r="I54" s="123">
        <v>48674</v>
      </c>
      <c r="J54" s="123">
        <v>23974</v>
      </c>
      <c r="K54" s="123">
        <v>17989.849999999999</v>
      </c>
      <c r="L54" s="123">
        <v>17989.849999999999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47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48</v>
      </c>
      <c r="H56" s="54">
        <v>22</v>
      </c>
      <c r="I56" s="124">
        <v>200</v>
      </c>
      <c r="J56" s="123">
        <v>100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49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50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51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52</v>
      </c>
      <c r="H60" s="54">
        <v>26</v>
      </c>
      <c r="I60" s="124">
        <v>5800</v>
      </c>
      <c r="J60" s="123">
        <v>3700</v>
      </c>
      <c r="K60" s="123">
        <v>3504</v>
      </c>
      <c r="L60" s="123">
        <v>3504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53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54</v>
      </c>
      <c r="H62" s="54">
        <v>28</v>
      </c>
      <c r="I62" s="124">
        <v>600</v>
      </c>
      <c r="J62" s="123">
        <v>300</v>
      </c>
      <c r="K62" s="123">
        <v>208.22</v>
      </c>
      <c r="L62" s="123">
        <v>208.22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55</v>
      </c>
      <c r="H63" s="54">
        <v>29</v>
      </c>
      <c r="I63" s="124">
        <v>3200</v>
      </c>
      <c r="J63" s="123">
        <v>1600</v>
      </c>
      <c r="K63" s="123">
        <v>1136.9000000000001</v>
      </c>
      <c r="L63" s="123">
        <v>1136.9000000000001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56</v>
      </c>
      <c r="H64" s="54">
        <v>30</v>
      </c>
      <c r="I64" s="124">
        <v>400</v>
      </c>
      <c r="J64" s="123">
        <v>200</v>
      </c>
      <c r="K64" s="123">
        <v>136.46</v>
      </c>
      <c r="L64" s="123">
        <v>136.46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57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58</v>
      </c>
      <c r="H66" s="54">
        <v>32</v>
      </c>
      <c r="I66" s="124">
        <v>86066</v>
      </c>
      <c r="J66" s="123">
        <v>49747</v>
      </c>
      <c r="K66" s="123">
        <v>36415.29</v>
      </c>
      <c r="L66" s="123">
        <v>36415.29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59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60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61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61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62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63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64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65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65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62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63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64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66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67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68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69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70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71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71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71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71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72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73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73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73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74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75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76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77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78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78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78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79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80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81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81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81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82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83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84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85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85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85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86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87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87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87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88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89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90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90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90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91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92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93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93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93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93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94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94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94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94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95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95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95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95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96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96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96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97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98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98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98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98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99</v>
      </c>
      <c r="H141" s="54">
        <v>107</v>
      </c>
      <c r="I141" s="119">
        <f>SUM(I142+I147+I155)</f>
        <v>9000</v>
      </c>
      <c r="J141" s="130">
        <f>SUM(J142+J147+J155)</f>
        <v>5700</v>
      </c>
      <c r="K141" s="119">
        <f>SUM(K142+K147+K155)</f>
        <v>4547.49</v>
      </c>
      <c r="L141" s="118">
        <f>SUM(L142+L147+L155)</f>
        <v>4547.49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100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100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100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101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102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103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104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104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105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106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107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107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107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108</v>
      </c>
      <c r="H155" s="54">
        <v>121</v>
      </c>
      <c r="I155" s="119">
        <f t="shared" ref="I155:L156" si="15">I156</f>
        <v>9000</v>
      </c>
      <c r="J155" s="130">
        <f t="shared" si="15"/>
        <v>5700</v>
      </c>
      <c r="K155" s="119">
        <f t="shared" si="15"/>
        <v>4547.49</v>
      </c>
      <c r="L155" s="118">
        <f t="shared" si="15"/>
        <v>4547.49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108</v>
      </c>
      <c r="H156" s="54">
        <v>122</v>
      </c>
      <c r="I156" s="128">
        <f t="shared" si="15"/>
        <v>9000</v>
      </c>
      <c r="J156" s="136">
        <f t="shared" si="15"/>
        <v>5700</v>
      </c>
      <c r="K156" s="128">
        <f t="shared" si="15"/>
        <v>4547.49</v>
      </c>
      <c r="L156" s="127">
        <f t="shared" si="15"/>
        <v>4547.49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108</v>
      </c>
      <c r="H157" s="54">
        <v>123</v>
      </c>
      <c r="I157" s="119">
        <f>SUM(I158:I159)</f>
        <v>9000</v>
      </c>
      <c r="J157" s="130">
        <f>SUM(J158:J159)</f>
        <v>5700</v>
      </c>
      <c r="K157" s="119">
        <f>SUM(K158:K159)</f>
        <v>4547.49</v>
      </c>
      <c r="L157" s="118">
        <f>SUM(L158:L159)</f>
        <v>4547.49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109</v>
      </c>
      <c r="H158" s="54">
        <v>124</v>
      </c>
      <c r="I158" s="138">
        <v>9000</v>
      </c>
      <c r="J158" s="138">
        <v>5700</v>
      </c>
      <c r="K158" s="138">
        <v>4547.49</v>
      </c>
      <c r="L158" s="138">
        <v>4547.49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110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111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111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112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112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113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114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115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116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116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116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117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118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118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118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118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119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120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120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121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122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123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124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125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126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127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128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129</v>
      </c>
      <c r="H186" s="54">
        <v>152</v>
      </c>
      <c r="I186" s="118">
        <f>SUM(I187+I240+I305)</f>
        <v>2900</v>
      </c>
      <c r="J186" s="130">
        <f>SUM(J187+J240+J305)</f>
        <v>2900</v>
      </c>
      <c r="K186" s="119">
        <f>SUM(K187+K240+K305)</f>
        <v>2843.02</v>
      </c>
      <c r="L186" s="118">
        <f>SUM(L187+L240+L305)</f>
        <v>2843.02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130</v>
      </c>
      <c r="H187" s="54">
        <v>153</v>
      </c>
      <c r="I187" s="118">
        <f>SUM(I188+I211+I218+I230+I234)</f>
        <v>2900</v>
      </c>
      <c r="J187" s="125">
        <f>SUM(J188+J211+J218+J230+J234)</f>
        <v>2900</v>
      </c>
      <c r="K187" s="125">
        <f>SUM(K188+K211+K218+K230+K234)</f>
        <v>2843.02</v>
      </c>
      <c r="L187" s="125">
        <f>SUM(L188+L211+L218+L230+L234)</f>
        <v>2843.02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131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132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132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132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133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133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134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135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136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137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137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138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139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140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141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142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142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143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144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145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146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146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146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147</v>
      </c>
      <c r="H211" s="54">
        <v>177</v>
      </c>
      <c r="I211" s="118">
        <f t="shared" ref="I211:L212" si="20">I212</f>
        <v>2900</v>
      </c>
      <c r="J211" s="132">
        <f t="shared" si="20"/>
        <v>2900</v>
      </c>
      <c r="K211" s="120">
        <f t="shared" si="20"/>
        <v>2843.02</v>
      </c>
      <c r="L211" s="121">
        <f t="shared" si="20"/>
        <v>2843.02</v>
      </c>
      <c r="M211"/>
    </row>
    <row r="212" spans="1:16" ht="25.5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147</v>
      </c>
      <c r="H212" s="54">
        <v>178</v>
      </c>
      <c r="I212" s="125">
        <f t="shared" si="20"/>
        <v>2900</v>
      </c>
      <c r="J212" s="130">
        <f t="shared" si="20"/>
        <v>2900</v>
      </c>
      <c r="K212" s="119">
        <f t="shared" si="20"/>
        <v>2843.02</v>
      </c>
      <c r="L212" s="118">
        <f t="shared" si="20"/>
        <v>2843.02</v>
      </c>
      <c r="M212"/>
    </row>
    <row r="213" spans="1:16" ht="26.25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147</v>
      </c>
      <c r="H213" s="54">
        <v>179</v>
      </c>
      <c r="I213" s="118">
        <f>SUM(I214:I217)</f>
        <v>2900</v>
      </c>
      <c r="J213" s="131">
        <f>SUM(J214:J217)</f>
        <v>2900</v>
      </c>
      <c r="K213" s="126">
        <f>SUM(K214:K217)</f>
        <v>2843.02</v>
      </c>
      <c r="L213" s="125">
        <f>SUM(L214:L217)</f>
        <v>2843.02</v>
      </c>
      <c r="M213"/>
    </row>
    <row r="214" spans="1:16" ht="41.25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148</v>
      </c>
      <c r="H214" s="54">
        <v>180</v>
      </c>
      <c r="I214" s="124">
        <v>2900</v>
      </c>
      <c r="J214" s="124">
        <v>2900</v>
      </c>
      <c r="K214" s="124">
        <v>2843.02</v>
      </c>
      <c r="L214" s="124">
        <v>2843.02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149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150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151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152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153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153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153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154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154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155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156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157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158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159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154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160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160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161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161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162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162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162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163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164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165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166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167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168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169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169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170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171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172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173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174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175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176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176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177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178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179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179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180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181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182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182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183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184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185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185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185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186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186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186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187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187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188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189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190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191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169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169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192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171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172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173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174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193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194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194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195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196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197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197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198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199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200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200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201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202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203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203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203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186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186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186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187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187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188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189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204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205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191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169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169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192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171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172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173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174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193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206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206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207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208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209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209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210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211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212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212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213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214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215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215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216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186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186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186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217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217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218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219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220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168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168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169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192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171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172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173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174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193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206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206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207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208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209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209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210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211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212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212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213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221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215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215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215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186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186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186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217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217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218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219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222</v>
      </c>
      <c r="H370" s="54">
        <v>336</v>
      </c>
      <c r="I370" s="133">
        <f>SUM(I35+I186)</f>
        <v>1229499.8</v>
      </c>
      <c r="J370" s="133">
        <f>SUM(J35+J186)</f>
        <v>666890.9</v>
      </c>
      <c r="K370" s="133">
        <f>SUM(K35+K186)</f>
        <v>566453.4</v>
      </c>
      <c r="L370" s="133">
        <f>SUM(L35+L186)</f>
        <v>566453.4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223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224</v>
      </c>
      <c r="K372" s="173"/>
      <c r="L372" s="173"/>
    </row>
    <row r="373" spans="1:13" ht="18.75" customHeight="1">
      <c r="A373" s="113"/>
      <c r="B373" s="113"/>
      <c r="C373" s="113"/>
      <c r="D373" s="176" t="s">
        <v>225</v>
      </c>
      <c r="E373" s="176"/>
      <c r="F373" s="176"/>
      <c r="G373" s="176"/>
      <c r="H373"/>
      <c r="I373" s="114" t="s">
        <v>226</v>
      </c>
      <c r="K373" s="156" t="s">
        <v>227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228</v>
      </c>
      <c r="B375" s="175"/>
      <c r="C375" s="175"/>
      <c r="D375" s="175"/>
      <c r="E375" s="175"/>
      <c r="F375" s="175"/>
      <c r="G375" s="175"/>
      <c r="I375" s="115"/>
      <c r="J375" s="174" t="s">
        <v>229</v>
      </c>
      <c r="K375" s="174"/>
      <c r="L375" s="174"/>
    </row>
    <row r="376" spans="1:13" ht="33.75" customHeight="1">
      <c r="D376" s="157" t="s">
        <v>230</v>
      </c>
      <c r="E376" s="158"/>
      <c r="F376" s="158"/>
      <c r="G376" s="158"/>
      <c r="H376" s="116"/>
      <c r="I376" s="117" t="s">
        <v>226</v>
      </c>
      <c r="K376" s="156" t="s">
        <v>227</v>
      </c>
      <c r="L376" s="156"/>
    </row>
    <row r="377" spans="1:13" ht="7.5" customHeight="1"/>
    <row r="378" spans="1:13" ht="8.25" customHeight="1">
      <c r="H378" s="1" t="s">
        <v>231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2024-07-02T13:08:13Z</dcterms:modified>
  <cp:category/>
</cp:coreProperties>
</file>